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24226"/>
  <mc:AlternateContent xmlns:mc="http://schemas.openxmlformats.org/markup-compatibility/2006">
    <mc:Choice Requires="x15">
      <x15ac:absPath xmlns:x15ac="http://schemas.microsoft.com/office/spreadsheetml/2010/11/ac" url="C:\Users\njoret\Dropbox\PC\Documents\D PRO\Documentation\REFERENTIELS PROGRAMMES\BCP ECP\Doc nationaux à diffuser\Grilles d'évaluation\"/>
    </mc:Choice>
  </mc:AlternateContent>
  <bookViews>
    <workbookView xWindow="0" yWindow="495" windowWidth="28800" windowHeight="16380" activeTab="2"/>
  </bookViews>
  <sheets>
    <sheet name="E31B" sheetId="2" r:id="rId1"/>
    <sheet name="E31 C" sheetId="3" r:id="rId2"/>
    <sheet name="E32" sheetId="8"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8" l="1"/>
  <c r="C11" i="8"/>
  <c r="J10" i="8"/>
  <c r="J9" i="8"/>
  <c r="J8" i="8"/>
  <c r="J7" i="8"/>
  <c r="J13" i="8"/>
  <c r="J14" i="8"/>
  <c r="J15" i="8"/>
  <c r="C16" i="8"/>
  <c r="J16" i="8"/>
  <c r="J17" i="8"/>
  <c r="C18" i="8"/>
  <c r="D18" i="8"/>
  <c r="H18" i="8" l="1"/>
  <c r="H11" i="8"/>
  <c r="F19" i="8" l="1"/>
  <c r="F20" i="8" s="1"/>
  <c r="J11" i="3" l="1"/>
  <c r="L11" i="3" s="1"/>
  <c r="C15" i="2" l="1"/>
  <c r="J12" i="2" l="1"/>
  <c r="L12" i="2" s="1"/>
  <c r="J11" i="2"/>
  <c r="L11" i="2" s="1"/>
  <c r="J9" i="3" l="1"/>
  <c r="L9" i="3" s="1"/>
  <c r="J7" i="3"/>
  <c r="L7" i="3" s="1"/>
  <c r="J5" i="3"/>
  <c r="J12" i="3" l="1"/>
  <c r="L5" i="3"/>
  <c r="J14" i="2" l="1"/>
  <c r="L14" i="2" s="1"/>
  <c r="J5" i="2"/>
  <c r="L5" i="2" s="1"/>
  <c r="J9" i="2" l="1"/>
  <c r="L9" i="2" s="1"/>
  <c r="J7" i="2"/>
  <c r="L7" i="2" s="1"/>
  <c r="J15" i="2" l="1"/>
  <c r="L12" i="3" l="1"/>
  <c r="F12" i="3" s="1"/>
  <c r="F13" i="3" s="1"/>
  <c r="L15" i="2"/>
  <c r="F15" i="2" s="1"/>
  <c r="F16" i="2" s="1"/>
</calcChain>
</file>

<file path=xl/sharedStrings.xml><?xml version="1.0" encoding="utf-8"?>
<sst xmlns="http://schemas.openxmlformats.org/spreadsheetml/2006/main" count="172" uniqueCount="130">
  <si>
    <t>Critères d'évaluation</t>
  </si>
  <si>
    <t>Date :</t>
  </si>
  <si>
    <t>Points</t>
  </si>
  <si>
    <t>La note est générée automatiquement</t>
  </si>
  <si>
    <t>Poids</t>
  </si>
  <si>
    <t xml:space="preserve">COMPETENCES EVALUEES </t>
  </si>
  <si>
    <t>Réaliser un maquillage du visage</t>
  </si>
  <si>
    <t>Non conformité</t>
  </si>
  <si>
    <t>C11.2
C11.3
C13.1
C13.3
C13.4</t>
  </si>
  <si>
    <t>Coef 5</t>
  </si>
  <si>
    <t>- Identité
- Statut 
- Description de l’environnement
- Typologie de la clientèle
- Zone de chalandise
- Aménagement des locaux
- Organigramme 
- Présentation des activités de l’entreprise</t>
  </si>
  <si>
    <t xml:space="preserve">Note </t>
  </si>
  <si>
    <t xml:space="preserve">Noms et signatures des évaluateurs </t>
  </si>
  <si>
    <t>Non-conformité
Piercing</t>
  </si>
  <si>
    <t>Modèle féminin majeur</t>
  </si>
  <si>
    <t>Sourcils non épilés</t>
  </si>
  <si>
    <t>Appréciations /Justification de la note inférieure à 10/20</t>
  </si>
  <si>
    <t>Visage non maquillé</t>
  </si>
  <si>
    <t>Coef 3</t>
  </si>
  <si>
    <t>E31 B Techniques de soins esthétiques visage et corps</t>
  </si>
  <si>
    <t>Réaliser un soin esthétique complet du corps en utilisant :
 - 	des techniques manuelles
 - 	des produits cosmétiques
 - 	des appareils</t>
  </si>
  <si>
    <t>Réaliser la phase de traitement du soin esthétique du visage en utilisant :
 - 	des techniques manuelles
 - 	des produits cosmétiques
 - 	des appareils</t>
  </si>
  <si>
    <t>- Respect du protocole
- Maitrise des techniques
- Qualité du résultat</t>
  </si>
  <si>
    <t xml:space="preserve">Réaliser une épilation 
des sourcils </t>
  </si>
  <si>
    <t>Réaliser une épilation d'une zone du corps : 
-membres supérieurs 
-membres inférieurs
-maillot (simple, brésilien, américain)</t>
  </si>
  <si>
    <t>Épreuve pratique      
Durée  : 3h30</t>
  </si>
  <si>
    <t>Compétences</t>
  </si>
  <si>
    <t xml:space="preserve">Noms des évaluateurs </t>
  </si>
  <si>
    <t>Épreuve pratique et orale     
Durée  : 2h30</t>
  </si>
  <si>
    <r>
      <rPr>
        <b/>
        <sz val="11"/>
        <rFont val="Arial"/>
        <family val="2"/>
      </rPr>
      <t xml:space="preserve">Pénalités entrainées  </t>
    </r>
    <r>
      <rPr>
        <sz val="14"/>
        <rFont val="Arial"/>
        <family val="2"/>
      </rPr>
      <t xml:space="preserve"> </t>
    </r>
    <r>
      <rPr>
        <b/>
        <sz val="14"/>
        <rFont val="Arial"/>
        <family val="2"/>
      </rPr>
      <t>si modèle non conforme</t>
    </r>
  </si>
  <si>
    <r>
      <rPr>
        <b/>
        <sz val="12"/>
        <color theme="3" tint="-0.249977111117893"/>
        <rFont val="Arial"/>
        <family val="2"/>
      </rPr>
      <t xml:space="preserve">                 C12.2
                 C12.3
</t>
    </r>
    <r>
      <rPr>
        <b/>
        <sz val="12"/>
        <color theme="9" tint="-0.249977111117893"/>
        <rFont val="Arial"/>
        <family val="2"/>
      </rPr>
      <t xml:space="preserve">       C12.5
            +         </t>
    </r>
    <r>
      <rPr>
        <b/>
        <sz val="12"/>
        <color rgb="FFFF0000"/>
        <rFont val="Arial"/>
        <family val="2"/>
      </rPr>
      <t>OU</t>
    </r>
    <r>
      <rPr>
        <b/>
        <sz val="12"/>
        <color theme="9" tint="-0.249977111117893"/>
        <rFont val="Arial"/>
        <family val="2"/>
      </rPr>
      <t xml:space="preserve">     </t>
    </r>
    <r>
      <rPr>
        <b/>
        <sz val="12"/>
        <color theme="6" tint="-0.499984740745262"/>
        <rFont val="Arial"/>
        <family val="2"/>
      </rPr>
      <t>C12.6</t>
    </r>
    <r>
      <rPr>
        <b/>
        <sz val="12"/>
        <color theme="9" tint="-0.249977111117893"/>
        <rFont val="Arial"/>
        <family val="2"/>
      </rPr>
      <t xml:space="preserve">
       C13.4</t>
    </r>
    <r>
      <rPr>
        <b/>
        <sz val="10"/>
        <color rgb="FF0070C0"/>
        <rFont val="Arial"/>
        <family val="2"/>
      </rPr>
      <t xml:space="preserve">
</t>
    </r>
  </si>
  <si>
    <t>E31 C Techniques de maquillage visage et ongles</t>
  </si>
  <si>
    <t>- Maîtrise de la technique
- Mise en valeur du visage 
- Respect des attentes de la cliente
- Qualité du résultat</t>
  </si>
  <si>
    <t xml:space="preserve">Réaliser une démonstration 
d’auto-maquillage
</t>
  </si>
  <si>
    <t>Argumentaire et gestuelle favorisant la vente et l’utilisation de produits et instruments de maquillage : 
- langage adapté
- pertinence de l’argumentaire
- maîtrise d’un vocabulaire professionnel 
- maîtrise du geste</t>
  </si>
  <si>
    <r>
      <t xml:space="preserve">- Maîtrise de la technique 
- Enchainement logique des étapes
- Respect de la règlementation en vigueur
- Respect de l’anatomie et de la physiologie
- Qualité du résultat
- Respect du protocole de pose d’un vernis classique ou pose fantaisie
- Maîtrise de la technique
- Mise en valeur des ongles 
- Respect des attentes de la cliente
- Qualité du résultat
</t>
    </r>
    <r>
      <rPr>
        <b/>
        <sz val="9"/>
        <color rgb="FFFF0000"/>
        <rFont val="Arial"/>
        <family val="2"/>
      </rPr>
      <t xml:space="preserve">               OU</t>
    </r>
    <r>
      <rPr>
        <sz val="9"/>
        <rFont val="Arial"/>
        <family val="2"/>
      </rPr>
      <t xml:space="preserve">
</t>
    </r>
    <r>
      <rPr>
        <sz val="9"/>
        <color theme="1"/>
        <rFont val="Arial"/>
        <family val="2"/>
      </rPr>
      <t>- Respect du protocole de pose d’un vernis semi-permanent
- Maîtrise de la technique
- Mise en valeur des ongles 
- Respect des attentes de la cliente
- Qualité du résultat</t>
    </r>
  </si>
  <si>
    <t xml:space="preserve">Noms  des évaluateurs </t>
  </si>
  <si>
    <t xml:space="preserve">Conformités attendues du modèle </t>
  </si>
  <si>
    <t>E32 Relation et expérience client secteurs ECP</t>
  </si>
  <si>
    <t>Épreuve orale
Durée 50 min</t>
  </si>
  <si>
    <t xml:space="preserve">Présentation de l’entreprise beauté bien être, support de la formation ou activité professionnelle du candidat
</t>
  </si>
  <si>
    <t>Présentation d’une enquête
de satisfaction de la clientèle conduite par le candidat</t>
  </si>
  <si>
    <t>Qualité du support numérique</t>
  </si>
  <si>
    <t>1ère situation : Présentation de l’entreprise (25 min max : présentation 15 min max + entretien 10 min max)</t>
  </si>
  <si>
    <t>Situations</t>
  </si>
  <si>
    <t>2ème situation : Simulation d'une vente (25 min max : préparation 10 min max dont 5 de prise en main de l’appareil de diagnostic digital + sketch 20 min max)</t>
  </si>
  <si>
    <t>- Tenue professionnelle adaptée
- Attitude et langage adaptés au profil de la clientèle et à l’image de l’entreprise</t>
  </si>
  <si>
    <t xml:space="preserve">C11.2 Réaliser des soins esthétiques du visage, cou, décolleté                                                       </t>
  </si>
  <si>
    <t>C11.3   Réaliser des soins esthétiques du corps</t>
  </si>
  <si>
    <t>C13.1 Réaliser des épilations</t>
  </si>
  <si>
    <r>
      <rPr>
        <sz val="10"/>
        <color rgb="FFFF0000"/>
        <rFont val="Arial"/>
        <family val="2"/>
      </rPr>
      <t xml:space="preserve">Le candidat ne peut composer. </t>
    </r>
    <r>
      <rPr>
        <sz val="10"/>
        <color rgb="FF000000"/>
        <rFont val="Arial"/>
        <family val="2"/>
      </rPr>
      <t>La note de 0 est attribuée en E31B</t>
    </r>
  </si>
  <si>
    <r>
      <t>Sans piercing</t>
    </r>
    <r>
      <rPr>
        <b/>
        <vertAlign val="superscript"/>
        <sz val="10"/>
        <color rgb="FF000000"/>
        <rFont val="Arial"/>
        <family val="2"/>
      </rPr>
      <t>(1)</t>
    </r>
    <r>
      <rPr>
        <b/>
        <sz val="10"/>
        <color rgb="FF000000"/>
        <rFont val="Arial"/>
        <family val="2"/>
      </rPr>
      <t xml:space="preserve"> pour des raisons d’hygiène et de sécurité liées à l’utilisation des appareils électriques</t>
    </r>
  </si>
  <si>
    <r>
      <t>Ongles non maquillés</t>
    </r>
    <r>
      <rPr>
        <b/>
        <vertAlign val="superscript"/>
        <sz val="10"/>
        <color rgb="FF000000"/>
        <rFont val="Arial"/>
        <family val="2"/>
      </rPr>
      <t xml:space="preserve">(2)  </t>
    </r>
    <r>
      <rPr>
        <b/>
        <sz val="10"/>
        <color rgb="FF000000"/>
        <rFont val="Arial"/>
        <family val="2"/>
      </rPr>
      <t>(mains, pieds)</t>
    </r>
  </si>
  <si>
    <r>
      <t>Sans prothèse ongulaire</t>
    </r>
    <r>
      <rPr>
        <b/>
        <vertAlign val="superscript"/>
        <sz val="10"/>
        <color rgb="FF000000"/>
        <rFont val="Arial"/>
        <family val="2"/>
      </rPr>
      <t xml:space="preserve">(2) </t>
    </r>
    <r>
      <rPr>
        <b/>
        <sz val="10"/>
        <color rgb="FF000000"/>
        <rFont val="Arial"/>
        <family val="2"/>
      </rPr>
      <t xml:space="preserve"> (capsules, gels, résines)</t>
    </r>
  </si>
  <si>
    <t xml:space="preserve">(1)Une vigilance accrue est demandée aux membres du jury lors de l’utilisation des appareils électriques par le.la candidat(e). 
(2)Le modèle est considéré comme non conforme uniquement si la situation professionnelle donnée implique la mise en œuvre de techniques esthétiques en lien avec la conformité. La note obtenue à la compétence visée doit être divisée par 2. 
Si plusieurs non conformités apparaissent pour une même compétence, la note obtenue à la compétence ne sera divisée par 2 qu’une fois. </t>
  </si>
  <si>
    <r>
      <rPr>
        <sz val="10"/>
        <color rgb="FFFF0000"/>
        <rFont val="Arial"/>
        <family val="2"/>
      </rPr>
      <t xml:space="preserve">Le candidat ne peut composer.  </t>
    </r>
    <r>
      <rPr>
        <sz val="10"/>
        <color rgb="FF000000"/>
        <rFont val="Arial"/>
        <family val="2"/>
      </rPr>
      <t>La note de zéro est attribuée en E31C</t>
    </r>
  </si>
  <si>
    <r>
      <t>Visage non maquillé</t>
    </r>
    <r>
      <rPr>
        <b/>
        <vertAlign val="superscript"/>
        <sz val="10"/>
        <color rgb="FF000000"/>
        <rFont val="Arial"/>
        <family val="2"/>
      </rPr>
      <t>(1)</t>
    </r>
  </si>
  <si>
    <r>
      <t>Sourcils épilés</t>
    </r>
    <r>
      <rPr>
        <b/>
        <vertAlign val="superscript"/>
        <sz val="10"/>
        <color rgb="FF000000"/>
        <rFont val="Arial"/>
        <family val="2"/>
      </rPr>
      <t>(1)</t>
    </r>
  </si>
  <si>
    <r>
      <t>Ongles non rongés, non maquillés, non manucurés (mains</t>
    </r>
    <r>
      <rPr>
        <b/>
        <vertAlign val="superscript"/>
        <sz val="10"/>
        <color theme="1"/>
        <rFont val="Arial"/>
        <family val="2"/>
      </rPr>
      <t>(2)</t>
    </r>
    <r>
      <rPr>
        <b/>
        <sz val="10"/>
        <color theme="1"/>
        <rFont val="Arial"/>
        <family val="2"/>
      </rPr>
      <t xml:space="preserve"> et pieds</t>
    </r>
    <r>
      <rPr>
        <b/>
        <vertAlign val="superscript"/>
        <sz val="10"/>
        <color theme="1"/>
        <rFont val="Arial"/>
        <family val="2"/>
      </rPr>
      <t>(2)</t>
    </r>
    <r>
      <rPr>
        <b/>
        <sz val="10"/>
        <color theme="1"/>
        <rFont val="Arial"/>
        <family val="2"/>
      </rPr>
      <t>)</t>
    </r>
  </si>
  <si>
    <r>
      <t xml:space="preserve">Sans prothèse ongulaire </t>
    </r>
    <r>
      <rPr>
        <b/>
        <vertAlign val="superscript"/>
        <sz val="10"/>
        <color theme="1"/>
        <rFont val="Arial"/>
        <family val="2"/>
      </rPr>
      <t>(2)</t>
    </r>
    <r>
      <rPr>
        <b/>
        <sz val="10"/>
        <color theme="1"/>
        <rFont val="Arial"/>
        <family val="2"/>
      </rPr>
      <t xml:space="preserve">  (capsules gels résines)</t>
    </r>
  </si>
  <si>
    <t xml:space="preserve">C12.3 Réaliser des démonstrations d’auto-maquillage du visage </t>
  </si>
  <si>
    <t>Note / 100</t>
  </si>
  <si>
    <t>Note / 20</t>
  </si>
  <si>
    <t>Note  / 60</t>
  </si>
  <si>
    <t>Note  / 20</t>
  </si>
  <si>
    <t>Note / 60</t>
  </si>
  <si>
    <t>Baccalauréat professionnel Esthétique cosmétique parfumerie
Grille d’évaluation 
E31 Prestations de beauté et de bien-être visage et corps</t>
  </si>
  <si>
    <t>Session 2025</t>
  </si>
  <si>
    <t>Baccalauréat professionnel Esthétique cosmétique parfumerie
Grille d’évaluation
E31 Prestations de beauté et de bien-être visage et corps</t>
  </si>
  <si>
    <t xml:space="preserve">Baccalauréat professionnel Esthétique cosmétique parfumerie
Grille d’évaluation </t>
  </si>
  <si>
    <t>NE</t>
  </si>
  <si>
    <t>NE : non évaluable  TI : Très insuffisant        I : Insuffisant        S : Satisfaisant        TS : Très Satisfaisant</t>
  </si>
  <si>
    <r>
      <rPr>
        <b/>
        <sz val="10"/>
        <color theme="9" tint="-0.249977111117893"/>
        <rFont val="Arial"/>
        <family val="2"/>
      </rPr>
      <t xml:space="preserve">
Réaliser un soin des ongles des mains ou des pieds : manucurie simple, manucurie tiède
                            et           </t>
    </r>
    <r>
      <rPr>
        <b/>
        <sz val="14"/>
        <color theme="9" tint="-0.249977111117893"/>
        <rFont val="Arial"/>
        <family val="2"/>
      </rPr>
      <t xml:space="preserve">          </t>
    </r>
    <r>
      <rPr>
        <b/>
        <sz val="10"/>
        <color theme="9" tint="-0.249977111117893"/>
        <rFont val="Arial"/>
        <family val="2"/>
      </rPr>
      <t xml:space="preserve">
Réaliser une pose de vernis classique  ou  Réaliser une pose fantaisie                 </t>
    </r>
    <r>
      <rPr>
        <b/>
        <sz val="10"/>
        <color rgb="FF0070C0"/>
        <rFont val="Arial"/>
        <family val="2"/>
      </rPr>
      <t xml:space="preserve">                            
</t>
    </r>
    <r>
      <rPr>
        <b/>
        <sz val="14"/>
        <color rgb="FFFF0000"/>
        <rFont val="Arial"/>
        <family val="2"/>
      </rPr>
      <t xml:space="preserve">                    
                   OU  </t>
    </r>
    <r>
      <rPr>
        <b/>
        <sz val="10"/>
        <color rgb="FF0070C0"/>
        <rFont val="Arial"/>
        <family val="2"/>
      </rPr>
      <t xml:space="preserve">                                                             
</t>
    </r>
    <r>
      <rPr>
        <b/>
        <sz val="10"/>
        <color theme="6" tint="-0.249977111117893"/>
        <rFont val="Arial"/>
        <family val="2"/>
      </rPr>
      <t xml:space="preserve">
Réaliser une pose de vernis semi-permanent</t>
    </r>
    <r>
      <rPr>
        <b/>
        <sz val="10"/>
        <color rgb="FF0070C0"/>
        <rFont val="Arial"/>
        <family val="2"/>
      </rPr>
      <t xml:space="preserve">                   </t>
    </r>
  </si>
  <si>
    <t>- Démarche argumentée de conception et de programmation
- Animation répondant aux objectifs fixés
- Mesure de l’impact de l’action promotionnelle</t>
  </si>
  <si>
    <t>- Questionnaire pertinent
- Analyse des réponses en identifiant les causes de satisfaction et de non satisfaction
- Solutions adaptées et argumentées dans un but de fidélisation de la clientèle</t>
  </si>
  <si>
    <r>
      <rPr>
        <b/>
        <sz val="10"/>
        <color theme="1"/>
        <rFont val="Arial"/>
        <family val="2"/>
      </rPr>
      <t>C21</t>
    </r>
    <r>
      <rPr>
        <sz val="10"/>
        <color theme="1"/>
        <rFont val="Arial"/>
        <family val="2"/>
      </rPr>
      <t xml:space="preserve"> Accueillir et prendre en charge la clientèle
</t>
    </r>
    <r>
      <rPr>
        <b/>
        <sz val="10"/>
        <color theme="1"/>
        <rFont val="Arial"/>
        <family val="2"/>
      </rPr>
      <t>C22</t>
    </r>
    <r>
      <rPr>
        <sz val="10"/>
        <color theme="1"/>
        <rFont val="Arial"/>
        <family val="2"/>
      </rPr>
      <t xml:space="preserve"> Analyser les attentes de la clientèle et élaborer un parcours clients
</t>
    </r>
    <r>
      <rPr>
        <b/>
        <sz val="10"/>
        <color theme="1"/>
        <rFont val="Arial"/>
        <family val="2"/>
      </rPr>
      <t>C23</t>
    </r>
    <r>
      <rPr>
        <sz val="10"/>
        <color theme="1"/>
        <rFont val="Arial"/>
        <family val="2"/>
      </rPr>
      <t xml:space="preserve"> Conseiller et vendre des produits cosmétiques et des prestations esthétiques
</t>
    </r>
    <r>
      <rPr>
        <b/>
        <sz val="10"/>
        <color theme="1"/>
        <rFont val="Arial"/>
        <family val="2"/>
      </rPr>
      <t>C24</t>
    </r>
    <r>
      <rPr>
        <sz val="10"/>
        <color theme="1"/>
        <rFont val="Arial"/>
        <family val="2"/>
      </rPr>
      <t xml:space="preserve"> Mettre en place et animer des actions de promotions de produits et de prestations esthétiques
</t>
    </r>
    <r>
      <rPr>
        <b/>
        <sz val="10"/>
        <color theme="1"/>
        <rFont val="Arial"/>
        <family val="2"/>
      </rPr>
      <t>C25</t>
    </r>
    <r>
      <rPr>
        <sz val="10"/>
        <color theme="1"/>
        <rFont val="Arial"/>
        <family val="2"/>
      </rPr>
      <t xml:space="preserve"> Evaluer la satisfaction de la clientèle </t>
    </r>
  </si>
  <si>
    <t>- 	Conclusion de l’acte d’achat par l’encaissement
- 	Proposition argumentée de doses d’essai
- 	Prise de rendez-vous**
- 	Utilisation d’un outil de fidélisation
- Utilisation d’un logiciel de GRC (Gestion de la Relation Client)</t>
  </si>
  <si>
    <t xml:space="preserve">- Support numérique clair et illustré
- Syntaxe et orthographe maitrisées </t>
  </si>
  <si>
    <r>
      <t xml:space="preserve">Zones du corps non épilées </t>
    </r>
    <r>
      <rPr>
        <b/>
        <vertAlign val="superscript"/>
        <sz val="10"/>
        <color rgb="FF000000"/>
        <rFont val="Arial"/>
        <family val="2"/>
      </rPr>
      <t>(2)</t>
    </r>
  </si>
  <si>
    <r>
      <t>Sans faux cils ou extension de cils</t>
    </r>
    <r>
      <rPr>
        <b/>
        <vertAlign val="superscript"/>
        <sz val="10"/>
        <color rgb="FF000000"/>
        <rFont val="Arial"/>
        <family val="2"/>
      </rPr>
      <t>(2)</t>
    </r>
  </si>
  <si>
    <r>
      <t>Sans maquillage permanent ou semi-permanent</t>
    </r>
    <r>
      <rPr>
        <b/>
        <vertAlign val="superscript"/>
        <sz val="10"/>
        <color rgb="FF000000"/>
        <rFont val="Arial"/>
        <family val="2"/>
      </rPr>
      <t>(2)</t>
    </r>
  </si>
  <si>
    <t xml:space="preserve">Sans piercing (visage) pour des raisons d’hygiène et de sécurité </t>
  </si>
  <si>
    <t>Sans maquillage permanent ou semi-permanent</t>
  </si>
  <si>
    <t>NE : non évaluable = non réalisé ou non présenté  TI : Très insuffisant        I : Insuffisant        S : Satisfaisant        TS : Très Satisfaisant</t>
  </si>
  <si>
    <t>Sans faux cils ou extension des cils</t>
  </si>
  <si>
    <r>
      <rPr>
        <sz val="10"/>
        <color rgb="FFFF0000"/>
        <rFont val="Arial"/>
        <family val="2"/>
      </rPr>
      <t>Cocher les cases «non-conformité »</t>
    </r>
    <r>
      <rPr>
        <b/>
        <sz val="10"/>
        <color rgb="FFFF0000"/>
        <rFont val="Arial"/>
        <family val="2"/>
      </rPr>
      <t xml:space="preserve"> K7  </t>
    </r>
    <r>
      <rPr>
        <sz val="10"/>
        <color rgb="FF000000"/>
        <rFont val="Arial"/>
        <family val="2"/>
      </rPr>
      <t>La note obtenue à cette compétence est  divisée par 2 automatiquement</t>
    </r>
  </si>
  <si>
    <r>
      <rPr>
        <sz val="10"/>
        <color rgb="FFFF0000"/>
        <rFont val="Arial"/>
        <family val="2"/>
      </rPr>
      <t xml:space="preserve">Cocher les cases «non-conformité » </t>
    </r>
    <r>
      <rPr>
        <b/>
        <sz val="10"/>
        <color rgb="FFFF0000"/>
        <rFont val="Arial"/>
        <family val="2"/>
      </rPr>
      <t xml:space="preserve">K7  </t>
    </r>
    <r>
      <rPr>
        <sz val="10"/>
        <color rgb="FF000000"/>
        <rFont val="Arial"/>
        <family val="2"/>
      </rPr>
      <t>La note obtenue à cette compétence est  divisée par 2 automatiquement</t>
    </r>
  </si>
  <si>
    <r>
      <t xml:space="preserve">Cocher les cases «non-conformité » </t>
    </r>
    <r>
      <rPr>
        <b/>
        <sz val="10"/>
        <color rgb="FFFF0000"/>
        <rFont val="Arial"/>
        <family val="2"/>
      </rPr>
      <t>K7</t>
    </r>
    <r>
      <rPr>
        <sz val="10"/>
        <color rgb="FFFF0000"/>
        <rFont val="Arial"/>
        <family val="2"/>
      </rPr>
      <t xml:space="preserve"> </t>
    </r>
    <r>
      <rPr>
        <sz val="10"/>
        <color theme="1"/>
        <rFont val="Arial"/>
        <family val="2"/>
      </rPr>
      <t xml:space="preserve"> La note obtenue à cette compétence est  divisée par 2 automatiquement</t>
    </r>
  </si>
  <si>
    <r>
      <rPr>
        <sz val="10"/>
        <color rgb="FFFF0000"/>
        <rFont val="Arial"/>
        <family val="2"/>
      </rPr>
      <t xml:space="preserve">Cocher les cases «non-conformité » </t>
    </r>
    <r>
      <rPr>
        <b/>
        <sz val="10"/>
        <color rgb="FFFF0000"/>
        <rFont val="Arial"/>
        <family val="2"/>
      </rPr>
      <t>K7</t>
    </r>
    <r>
      <rPr>
        <sz val="10"/>
        <color rgb="FFFF0000"/>
        <rFont val="Arial"/>
        <family val="2"/>
      </rPr>
      <t xml:space="preserve"> </t>
    </r>
    <r>
      <rPr>
        <sz val="10"/>
        <color rgb="FF000000"/>
        <rFont val="Arial"/>
        <family val="2"/>
      </rPr>
      <t xml:space="preserve"> La note obtenue à cette compétence est  divisée par 2 automatiquement</t>
    </r>
  </si>
  <si>
    <r>
      <rPr>
        <sz val="10"/>
        <color rgb="FFFF0000"/>
        <rFont val="Arial"/>
        <family val="2"/>
      </rPr>
      <t xml:space="preserve">Cocher la case «non-conformité » </t>
    </r>
    <r>
      <rPr>
        <b/>
        <sz val="10"/>
        <color rgb="FFFF0000"/>
        <rFont val="Arial"/>
        <family val="2"/>
      </rPr>
      <t xml:space="preserve">K11  </t>
    </r>
    <r>
      <rPr>
        <sz val="10"/>
        <color rgb="FF000000"/>
        <rFont val="Arial"/>
        <family val="2"/>
      </rPr>
      <t>La note obtenue à cette compétence est  divisée par 2 automatiquement</t>
    </r>
  </si>
  <si>
    <r>
      <rPr>
        <sz val="10"/>
        <color rgb="FFFF0000"/>
        <rFont val="Arial"/>
        <family val="2"/>
      </rPr>
      <t xml:space="preserve">Cocher la case «non-conformité » </t>
    </r>
    <r>
      <rPr>
        <b/>
        <sz val="10"/>
        <color rgb="FFFF0000"/>
        <rFont val="Arial"/>
        <family val="2"/>
      </rPr>
      <t xml:space="preserve">K11 </t>
    </r>
    <r>
      <rPr>
        <sz val="10"/>
        <color rgb="FF000000"/>
        <rFont val="Arial"/>
        <family val="2"/>
      </rPr>
      <t>La note obtenue à cette compétence est  divisée par 2 automatiquement</t>
    </r>
  </si>
  <si>
    <r>
      <rPr>
        <sz val="10"/>
        <color theme="1"/>
        <rFont val="Arial"/>
        <family val="2"/>
      </rPr>
      <t xml:space="preserve">
(1) Si plusieurs non conformités apparaissent pour une même compétence la note obtenue à la compétence ne sera divisée par 2 qu'une fois.
(2) Le modèle est considéré comme non conforme uniquement si la situation professionnelle donnée implique la mise en œuvre 
de techniques esthétiques en lien avec la conformité. La note obtenue à la compétence sera alors divisée par 2. </t>
    </r>
    <r>
      <rPr>
        <b/>
        <sz val="10"/>
        <color theme="1"/>
        <rFont val="Arial"/>
        <family val="2"/>
      </rPr>
      <t xml:space="preserve">
</t>
    </r>
  </si>
  <si>
    <r>
      <rPr>
        <sz val="10"/>
        <color rgb="FFFF0000"/>
        <rFont val="Arial"/>
        <family val="2"/>
      </rPr>
      <t>Cocher la case «non-conformité piercing»</t>
    </r>
    <r>
      <rPr>
        <b/>
        <sz val="10"/>
        <color rgb="FFFF0000"/>
        <rFont val="Arial"/>
        <family val="2"/>
      </rPr>
      <t xml:space="preserve"> K5  </t>
    </r>
    <r>
      <rPr>
        <sz val="10"/>
        <color rgb="FF000000"/>
        <rFont val="Arial"/>
        <family val="2"/>
      </rPr>
      <t>La note de zéro est attribuée à cette case automatiquement</t>
    </r>
  </si>
  <si>
    <r>
      <rPr>
        <sz val="10"/>
        <color rgb="FFFF0000"/>
        <rFont val="Arial"/>
        <family val="2"/>
      </rPr>
      <t>Cocher la case «non-conformité piercing»</t>
    </r>
    <r>
      <rPr>
        <b/>
        <sz val="10"/>
        <color rgb="FFFF0000"/>
        <rFont val="Arial"/>
        <family val="2"/>
      </rPr>
      <t xml:space="preserve"> K5 </t>
    </r>
    <r>
      <rPr>
        <sz val="10"/>
        <color rgb="FF000000"/>
        <rFont val="Arial"/>
        <family val="2"/>
      </rPr>
      <t>La note de 0 est attribuée à cette case automatiquement</t>
    </r>
  </si>
  <si>
    <r>
      <rPr>
        <sz val="10"/>
        <color rgb="FFFF0000"/>
        <rFont val="Arial"/>
        <family val="2"/>
      </rPr>
      <t>Cocher la case «non-conformité »</t>
    </r>
    <r>
      <rPr>
        <b/>
        <sz val="10"/>
        <color rgb="FFFF0000"/>
        <rFont val="Arial"/>
        <family val="2"/>
      </rPr>
      <t xml:space="preserve"> K7 L</t>
    </r>
    <r>
      <rPr>
        <sz val="10"/>
        <color theme="1"/>
        <rFont val="Arial"/>
        <family val="2"/>
      </rPr>
      <t>a note obtenue à cette compétence est  divisée par 2 automatiquement</t>
    </r>
  </si>
  <si>
    <r>
      <rPr>
        <sz val="10"/>
        <color rgb="FFFF0000"/>
        <rFont val="Arial"/>
        <family val="2"/>
      </rPr>
      <t>Cocher la case «non-conformité »</t>
    </r>
    <r>
      <rPr>
        <b/>
        <sz val="10"/>
        <color rgb="FFFF0000"/>
        <rFont val="Arial"/>
        <family val="2"/>
      </rPr>
      <t xml:space="preserve"> K11 </t>
    </r>
    <r>
      <rPr>
        <sz val="10"/>
        <color rgb="FF000000"/>
        <rFont val="Arial"/>
        <family val="2"/>
      </rPr>
      <t>La note obtenue à cette compétence est  divisée par 2 automatiquement</t>
    </r>
  </si>
  <si>
    <r>
      <rPr>
        <sz val="10"/>
        <color rgb="FFFF0000"/>
        <rFont val="Arial"/>
        <family val="2"/>
      </rPr>
      <t>Cocher la case «non-conformité »</t>
    </r>
    <r>
      <rPr>
        <b/>
        <sz val="10"/>
        <color rgb="FFFF0000"/>
        <rFont val="Arial"/>
        <family val="2"/>
      </rPr>
      <t xml:space="preserve"> K12 </t>
    </r>
    <r>
      <rPr>
        <sz val="10"/>
        <color rgb="FF000000"/>
        <rFont val="Arial"/>
        <family val="2"/>
      </rPr>
      <t>La note obtenue à cette compétence est  divisée par 2 automatiquement</t>
    </r>
  </si>
  <si>
    <r>
      <rPr>
        <sz val="10"/>
        <color rgb="FFFF0000"/>
        <rFont val="Arial"/>
        <family val="2"/>
      </rPr>
      <t xml:space="preserve">Cocher la case « non-conformité » </t>
    </r>
    <r>
      <rPr>
        <b/>
        <sz val="10"/>
        <color rgb="FFFF0000"/>
        <rFont val="Arial"/>
        <family val="2"/>
      </rPr>
      <t xml:space="preserve"> K14 </t>
    </r>
    <r>
      <rPr>
        <sz val="10"/>
        <color rgb="FF000000"/>
        <rFont val="Arial"/>
        <family val="2"/>
      </rPr>
      <t>La note obtenue à cette compétence est  divisée par 2 automatiquement</t>
    </r>
  </si>
  <si>
    <r>
      <rPr>
        <sz val="10"/>
        <color rgb="FFFF0000"/>
        <rFont val="Arial"/>
        <family val="2"/>
      </rPr>
      <t xml:space="preserve">Cocher la case « non-conformité »  </t>
    </r>
    <r>
      <rPr>
        <b/>
        <sz val="10"/>
        <color rgb="FFFF0000"/>
        <rFont val="Arial"/>
        <family val="2"/>
      </rPr>
      <t xml:space="preserve">K14  </t>
    </r>
    <r>
      <rPr>
        <sz val="10"/>
        <color rgb="FF000000"/>
        <rFont val="Arial"/>
        <family val="2"/>
      </rPr>
      <t>La note obtenue à cette compétence est  divisée par 2 automatiquement</t>
    </r>
  </si>
  <si>
    <r>
      <t xml:space="preserve">En l’absence de support numérique de la part du candidat, </t>
    </r>
    <r>
      <rPr>
        <b/>
        <sz val="10"/>
        <color theme="1"/>
        <rFont val="Arial"/>
        <family val="2"/>
      </rPr>
      <t>les situations 1 et 2</t>
    </r>
    <r>
      <rPr>
        <sz val="10"/>
        <color theme="1"/>
        <rFont val="Arial"/>
        <family val="2"/>
      </rPr>
      <t xml:space="preserve"> ne peuvent pas avoir lieu. Le jury informe le candidat que la note de 0 lui est attribuée à l’épreuve E32. </t>
    </r>
    <r>
      <rPr>
        <sz val="10"/>
        <color theme="1"/>
        <rFont val="Arial"/>
        <family val="2"/>
      </rPr>
      <t xml:space="preserve">
 Le respect de la durée réglementaire des PFMP ou de l’activité professionnelle conditionne la possibilité de présenter l’épreuve E32. En l’absence de conformité aux dispositions prévues à l’annexe V (de l'arrêté du diplôme) le candidat ne pourra pas passer l’épreuve E32, il sera reçu par le chef de centre qui lui notifiera la non validation de l’épreuve.</t>
    </r>
  </si>
  <si>
    <t xml:space="preserve">- Organisation et gestion du poste de travail  
- Respect :
    - du confort de la cliente
    - des règles d’hygiène, de sécurité et d’ergonomie
    - d’une durée de réalisation optimisée 
    - de la règlementation en vigueur
    - d’une démarche respectueuse de l’environnement </t>
  </si>
  <si>
    <t xml:space="preserve">- Organisation et gestion du poste de travail  
- Respect :
    - du confort de la cliente
    - des règles d’hygiène, de sécurité et d’ergonomie
    - de l’anatomie et la physiologie 
    - d’une durée de réalisation optimisée
    - de la règlementation en vigueur 
    - d’une démarche respectueuse de l’environnement </t>
  </si>
  <si>
    <t>- Maîtrise des techniques adaptées à la demande : 
     - manuelles
     - utilisant des appareils
     - utilisant des produits cosmétiques
- Enchainement logique des étapes</t>
  </si>
  <si>
    <t>- Maîtrise des techniques adaptées à la demande : 
     - Manuelles
     - Utilisant des appareils
     - Utilisant des produits cosmétiques
- Enchainement logique des étapes</t>
  </si>
  <si>
    <t>Non  conformité</t>
  </si>
  <si>
    <r>
      <t xml:space="preserve"> Réaliser une permanente des cils ou un rehaussement des cils ou la teinture des cils ou la teinture de sourcils.
</t>
    </r>
    <r>
      <rPr>
        <b/>
        <sz val="9"/>
        <color theme="1"/>
        <rFont val="Arial"/>
        <family val="2"/>
      </rPr>
      <t xml:space="preserve">OU   </t>
    </r>
    <r>
      <rPr>
        <sz val="9"/>
        <color theme="1"/>
        <rFont val="Arial"/>
        <family val="2"/>
      </rPr>
      <t xml:space="preserve">Réaliser une technique de prothésie ongulaire. </t>
    </r>
    <r>
      <rPr>
        <i/>
        <sz val="9"/>
        <color theme="1"/>
        <rFont val="Arial"/>
        <family val="2"/>
      </rPr>
      <t xml:space="preserve">(technique au choix du candidat)
</t>
    </r>
    <r>
      <rPr>
        <b/>
        <sz val="9"/>
        <color theme="1"/>
        <rFont val="Arial"/>
        <family val="2"/>
      </rPr>
      <t xml:space="preserve">OU   </t>
    </r>
    <r>
      <rPr>
        <sz val="9"/>
        <color theme="1"/>
        <rFont val="Arial"/>
        <family val="2"/>
      </rPr>
      <t xml:space="preserve">Réaliser une technique spécifique de soins esthétiques des mains 
</t>
    </r>
    <r>
      <rPr>
        <b/>
        <sz val="9"/>
        <color theme="1"/>
        <rFont val="Arial"/>
        <family val="2"/>
      </rPr>
      <t xml:space="preserve">OU   </t>
    </r>
    <r>
      <rPr>
        <sz val="9"/>
        <color theme="1"/>
        <rFont val="Arial"/>
        <family val="2"/>
      </rPr>
      <t>Réaliser une technique spécifique de soins esthétiques des pieds</t>
    </r>
  </si>
  <si>
    <t xml:space="preserve"> C13.3 Réaliser des techniques d’embellissements du regard OU C13.4 Réaliser des techniques de prothésie ongulaire OU C11.3 Réaliser des soins esthétiques des mains OU des pieds</t>
  </si>
  <si>
    <t>- Respect du protocole
- Maitrise des techniques
- Résultat net
- Enchainement logique des étapes 
- Qualité du résultat</t>
  </si>
  <si>
    <r>
      <rPr>
        <b/>
        <sz val="10"/>
        <color theme="9" tint="-0.249977111117893"/>
        <rFont val="Arial"/>
        <family val="2"/>
      </rPr>
      <t xml:space="preserve">C13.4 Réaliser un soin esthétique des ongles des mains et des pieds
C12.5 Réaliser un maquillage des ongles classique ou fantaisie </t>
    </r>
    <r>
      <rPr>
        <b/>
        <sz val="10"/>
        <color theme="5"/>
        <rFont val="Arial"/>
        <family val="2"/>
      </rPr>
      <t xml:space="preserve">  </t>
    </r>
    <r>
      <rPr>
        <b/>
        <sz val="14"/>
        <color theme="5"/>
        <rFont val="Arial"/>
        <family val="2"/>
      </rPr>
      <t xml:space="preserve">                                                                                                                                                                                                             
   </t>
    </r>
    <r>
      <rPr>
        <b/>
        <sz val="14"/>
        <color rgb="FFFF0000"/>
        <rFont val="Arial"/>
        <family val="2"/>
      </rPr>
      <t>OU</t>
    </r>
    <r>
      <rPr>
        <b/>
        <sz val="14"/>
        <color theme="5"/>
        <rFont val="Arial"/>
        <family val="2"/>
      </rPr>
      <t xml:space="preserve">  </t>
    </r>
    <r>
      <rPr>
        <b/>
        <sz val="10"/>
        <color theme="5"/>
        <rFont val="Arial"/>
        <family val="2"/>
      </rPr>
      <t xml:space="preserve">       </t>
    </r>
    <r>
      <rPr>
        <b/>
        <sz val="10"/>
        <color theme="6" tint="-0.249977111117893"/>
        <rFont val="Arial"/>
        <family val="2"/>
      </rPr>
      <t>C12.6 Réaliser un maquillage des ongles semi-permanent</t>
    </r>
  </si>
  <si>
    <t>TS</t>
  </si>
  <si>
    <t>S</t>
  </si>
  <si>
    <t>I</t>
  </si>
  <si>
    <t>TI</t>
  </si>
  <si>
    <t>C12.2 Réaliser des maquillages visage</t>
  </si>
  <si>
    <t>C23.6 Conclure la vente</t>
  </si>
  <si>
    <t>- 	Argumentation développée de la sélection relative aux attentes, aux besoins de la clientèle
- 	Repérage des freins à la décision
- 	Réponses pertinentes aux objections
- 	Propositions pertinentes</t>
  </si>
  <si>
    <t>C23.3 Argumenter la sélection
C23.4 Répondre aux objections 
C23.5 Proposer une vente additionnelle de produits, de prestations</t>
  </si>
  <si>
    <t xml:space="preserve">Proposition de produits ou de prestations de services adaptés </t>
  </si>
  <si>
    <t>C23.2 Sélectionner des produits ou des services adaptés aux attentes</t>
  </si>
  <si>
    <t>C22.1 Repérer les attentes, les besoins et les motivations de la clientèle
C22.2 Présenter un bilan des attentes, des besoins et des motivations de la clientèle en vue de la vente ou de conseils d’utilisation de produits, de prestations esthétiques
C23.1 Reformuler les besoins de la clientèle</t>
  </si>
  <si>
    <t>C21.1 Adopter une posture professionnelle</t>
  </si>
  <si>
    <t>TS*</t>
  </si>
  <si>
    <t>S*</t>
  </si>
  <si>
    <t>I*</t>
  </si>
  <si>
    <t>TI*</t>
  </si>
  <si>
    <t>Description de la mise en œuvre d’une action promotionnelle ou d’une action à laquelle le candidat a participé dans l’entreprise (produit et/ou prestation)</t>
  </si>
  <si>
    <t>- Questionnaire pertinent 
- Observation méthodique 
- Recherche des facteurs d’émotion 
- Diagnostic esthétique adapté aux besoins du client  
- Présentation argumentée du bilan personnalisé
- Reformulation correcte des besoins</t>
  </si>
  <si>
    <t>Le sujet de la vente argumentée porte sur : Un produit cosmétique visage ou d’une prestation** esthétique soin visage adapté , suite à un diagnostic digital* sur un des membres du jury   Ou   Un parfum   Ou    Une prestation** esthétique beauté bien-être</t>
  </si>
  <si>
    <t xml:space="preserve">NOM Prénom candidat : </t>
  </si>
  <si>
    <t>Centre de 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</si>
</sst>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sz val="9"/>
      <color theme="1"/>
      <name val="Arial"/>
      <family val="2"/>
    </font>
    <font>
      <b/>
      <sz val="10"/>
      <color rgb="FF0070C0"/>
      <name val="Arial"/>
      <family val="2"/>
    </font>
    <font>
      <sz val="10"/>
      <name val="Arial"/>
      <family val="2"/>
    </font>
    <font>
      <b/>
      <sz val="10"/>
      <color theme="1"/>
      <name val="Calibri"/>
      <family val="2"/>
      <scheme val="minor"/>
    </font>
    <font>
      <b/>
      <sz val="10"/>
      <color theme="5"/>
      <name val="Arial"/>
      <family val="2"/>
    </font>
    <font>
      <sz val="11"/>
      <color theme="5"/>
      <name val="Calibri"/>
      <family val="2"/>
      <scheme val="minor"/>
    </font>
    <font>
      <b/>
      <sz val="12"/>
      <color rgb="FFFF0000"/>
      <name val="Arial"/>
      <family val="2"/>
    </font>
    <font>
      <b/>
      <sz val="8"/>
      <color theme="1"/>
      <name val="Arial"/>
      <family val="2"/>
    </font>
    <font>
      <sz val="10"/>
      <color theme="1"/>
      <name val="Calibri"/>
      <family val="2"/>
      <scheme val="minor"/>
    </font>
    <font>
      <sz val="12"/>
      <color theme="1"/>
      <name val="Calibri"/>
      <family val="2"/>
      <scheme val="minor"/>
    </font>
    <font>
      <b/>
      <sz val="12"/>
      <color theme="1"/>
      <name val="Arial"/>
      <family val="2"/>
    </font>
    <font>
      <b/>
      <sz val="12"/>
      <color theme="1"/>
      <name val="Calibri"/>
      <family val="2"/>
      <scheme val="minor"/>
    </font>
    <font>
      <b/>
      <sz val="10"/>
      <color theme="4"/>
      <name val="Arial"/>
      <family val="2"/>
    </font>
    <font>
      <sz val="11"/>
      <color rgb="FF0070C0"/>
      <name val="Calibri"/>
      <family val="2"/>
      <scheme val="minor"/>
    </font>
    <font>
      <b/>
      <sz val="8"/>
      <color rgb="FF0070C0"/>
      <name val="Arial"/>
      <family val="2"/>
    </font>
    <font>
      <sz val="11"/>
      <name val="Calibri"/>
      <family val="2"/>
      <scheme val="minor"/>
    </font>
    <font>
      <b/>
      <sz val="8"/>
      <name val="Arial"/>
      <family val="2"/>
    </font>
    <font>
      <b/>
      <sz val="11"/>
      <name val="Calibri"/>
      <family val="2"/>
      <scheme val="minor"/>
    </font>
    <font>
      <sz val="9"/>
      <name val="Arial"/>
      <family val="2"/>
    </font>
    <font>
      <b/>
      <sz val="10"/>
      <color theme="6" tint="-0.249977111117893"/>
      <name val="Arial"/>
      <family val="2"/>
    </font>
    <font>
      <b/>
      <sz val="14"/>
      <color rgb="FFFF0000"/>
      <name val="Arial"/>
      <family val="2"/>
    </font>
    <font>
      <b/>
      <sz val="10"/>
      <color theme="3" tint="-0.249977111117893"/>
      <name val="Arial"/>
      <family val="2"/>
    </font>
    <font>
      <b/>
      <sz val="10"/>
      <color theme="9" tint="-0.249977111117893"/>
      <name val="Arial"/>
      <family val="2"/>
    </font>
    <font>
      <b/>
      <sz val="14"/>
      <color theme="9" tint="-0.249977111117893"/>
      <name val="Arial"/>
      <family val="2"/>
    </font>
    <font>
      <b/>
      <sz val="12"/>
      <color theme="3" tint="-0.249977111117893"/>
      <name val="Arial"/>
      <family val="2"/>
    </font>
    <font>
      <b/>
      <sz val="12"/>
      <color theme="9" tint="-0.249977111117893"/>
      <name val="Arial"/>
      <family val="2"/>
    </font>
    <font>
      <b/>
      <sz val="12"/>
      <color theme="6" tint="-0.499984740745262"/>
      <name val="Arial"/>
      <family val="2"/>
    </font>
    <font>
      <b/>
      <sz val="14"/>
      <color theme="5"/>
      <name val="Arial"/>
      <family val="2"/>
    </font>
    <font>
      <sz val="8"/>
      <color theme="1"/>
      <name val="Arial"/>
      <family val="2"/>
    </font>
    <font>
      <sz val="11"/>
      <color theme="5" tint="-0.249977111117893"/>
      <name val="Calibri"/>
      <family val="2"/>
      <scheme val="minor"/>
    </font>
    <font>
      <sz val="9"/>
      <color theme="5" tint="-0.249977111117893"/>
      <name val="Arial"/>
      <family val="2"/>
    </font>
    <font>
      <b/>
      <sz val="8"/>
      <color theme="5" tint="-0.249977111117893"/>
      <name val="Arial"/>
      <family val="2"/>
    </font>
    <font>
      <b/>
      <sz val="9"/>
      <color theme="1"/>
      <name val="Arial"/>
      <family val="2"/>
    </font>
    <font>
      <b/>
      <sz val="11"/>
      <name val="Arial"/>
      <family val="2"/>
    </font>
    <font>
      <sz val="9"/>
      <color theme="1" tint="4.9989318521683403E-2"/>
      <name val="Arial"/>
      <family val="2"/>
    </font>
    <font>
      <b/>
      <sz val="10"/>
      <name val="Arial"/>
      <family val="2"/>
    </font>
    <font>
      <b/>
      <sz val="9"/>
      <name val="Arial"/>
      <family val="2"/>
    </font>
    <font>
      <i/>
      <sz val="9"/>
      <color theme="1"/>
      <name val="Arial"/>
      <family val="2"/>
    </font>
    <font>
      <sz val="11"/>
      <name val="Arial"/>
      <family val="2"/>
    </font>
    <font>
      <b/>
      <sz val="12"/>
      <color rgb="FF000000"/>
      <name val="Arial"/>
      <family val="2"/>
    </font>
    <font>
      <sz val="14"/>
      <name val="Arial"/>
      <family val="2"/>
    </font>
    <font>
      <b/>
      <sz val="14"/>
      <name val="Arial"/>
      <family val="2"/>
    </font>
    <font>
      <b/>
      <sz val="9"/>
      <color rgb="FFFF0000"/>
      <name val="Arial"/>
      <family val="2"/>
    </font>
    <font>
      <sz val="10"/>
      <color rgb="FF000000"/>
      <name val="Arial"/>
      <family val="2"/>
    </font>
    <font>
      <b/>
      <sz val="10"/>
      <color rgb="FF000000"/>
      <name val="Arial"/>
      <family val="2"/>
    </font>
    <font>
      <sz val="10"/>
      <color rgb="FFFF0000"/>
      <name val="Arial"/>
      <family val="2"/>
    </font>
    <font>
      <b/>
      <vertAlign val="superscript"/>
      <sz val="10"/>
      <color rgb="FF000000"/>
      <name val="Arial"/>
      <family val="2"/>
    </font>
    <font>
      <b/>
      <sz val="10"/>
      <color rgb="FFFF0000"/>
      <name val="Arial"/>
      <family val="2"/>
    </font>
    <font>
      <b/>
      <vertAlign val="superscript"/>
      <sz val="10"/>
      <color theme="1"/>
      <name val="Arial"/>
      <family val="2"/>
    </font>
    <font>
      <sz val="10"/>
      <color theme="5" tint="-0.249977111117893"/>
      <name val="Arial"/>
      <family val="2"/>
    </font>
    <font>
      <sz val="10"/>
      <name val="Calibri"/>
      <family val="2"/>
      <scheme val="minor"/>
    </font>
    <font>
      <i/>
      <sz val="10"/>
      <color theme="1"/>
      <name val="Arial"/>
      <family val="2"/>
    </font>
  </fonts>
  <fills count="14">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tint="-0.249977111117893"/>
        <bgColor indexed="64"/>
      </patternFill>
    </fill>
  </fills>
  <borders count="2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medium">
        <color indexed="64"/>
      </top>
      <bottom style="medium">
        <color indexed="64"/>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thin">
        <color indexed="64"/>
      </left>
      <right/>
      <top/>
      <bottom style="medium">
        <color auto="1"/>
      </bottom>
      <diagonal/>
    </border>
    <border>
      <left style="medium">
        <color auto="1"/>
      </left>
      <right style="thin">
        <color indexed="64"/>
      </right>
      <top style="medium">
        <color auto="1"/>
      </top>
      <bottom style="medium">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top/>
      <bottom/>
      <diagonal/>
    </border>
  </borders>
  <cellStyleXfs count="2">
    <xf numFmtId="0" fontId="0" fillId="0" borderId="0"/>
    <xf numFmtId="0" fontId="1" fillId="0" borderId="0"/>
  </cellStyleXfs>
  <cellXfs count="283">
    <xf numFmtId="0" fontId="0" fillId="0" borderId="0" xfId="0"/>
    <xf numFmtId="0" fontId="6" fillId="3" borderId="6" xfId="1" applyFont="1" applyFill="1" applyBorder="1" applyAlignment="1">
      <alignment horizontal="center" vertical="center"/>
    </xf>
    <xf numFmtId="0" fontId="7" fillId="5" borderId="4" xfId="1" applyFont="1" applyFill="1" applyBorder="1" applyAlignment="1">
      <alignment vertical="center" wrapText="1"/>
    </xf>
    <xf numFmtId="0" fontId="3" fillId="0" borderId="4" xfId="1" applyFont="1" applyBorder="1" applyAlignment="1">
      <alignment horizontal="center" vertical="center"/>
    </xf>
    <xf numFmtId="49" fontId="8" fillId="5" borderId="4" xfId="1" applyNumberFormat="1" applyFont="1" applyFill="1" applyBorder="1" applyAlignment="1">
      <alignment horizontal="left" vertical="center" wrapText="1"/>
    </xf>
    <xf numFmtId="9" fontId="6" fillId="6" borderId="4" xfId="1" applyNumberFormat="1" applyFont="1" applyFill="1" applyBorder="1" applyAlignment="1">
      <alignment horizontal="center" vertical="center"/>
    </xf>
    <xf numFmtId="164" fontId="0" fillId="0" borderId="0" xfId="0" applyNumberFormat="1" applyAlignment="1">
      <alignment horizontal="center" vertical="center"/>
    </xf>
    <xf numFmtId="1" fontId="6" fillId="0" borderId="4" xfId="1" applyNumberFormat="1" applyFont="1" applyBorder="1" applyAlignment="1">
      <alignment horizontal="center" vertical="center"/>
    </xf>
    <xf numFmtId="0" fontId="5" fillId="0" borderId="1" xfId="1" applyFont="1" applyBorder="1" applyAlignment="1">
      <alignment horizontal="center" vertical="center" wrapText="1"/>
    </xf>
    <xf numFmtId="0" fontId="0" fillId="0" borderId="0" xfId="0" applyAlignment="1">
      <alignment horizontal="center" vertical="center"/>
    </xf>
    <xf numFmtId="49" fontId="18" fillId="5" borderId="1" xfId="1" applyNumberFormat="1" applyFont="1" applyFill="1" applyBorder="1" applyAlignment="1">
      <alignment horizontal="left" vertical="center" wrapText="1"/>
    </xf>
    <xf numFmtId="49" fontId="18" fillId="5" borderId="2" xfId="1" applyNumberFormat="1" applyFont="1" applyFill="1" applyBorder="1" applyAlignment="1">
      <alignment horizontal="left" vertical="center" wrapText="1"/>
    </xf>
    <xf numFmtId="1" fontId="6" fillId="9" borderId="4" xfId="1" applyNumberFormat="1" applyFont="1" applyFill="1" applyBorder="1" applyAlignment="1">
      <alignment horizontal="center" vertical="center"/>
    </xf>
    <xf numFmtId="1" fontId="6" fillId="8" borderId="1" xfId="1" applyNumberFormat="1" applyFont="1" applyFill="1" applyBorder="1" applyAlignment="1">
      <alignment horizontal="center" vertical="center"/>
    </xf>
    <xf numFmtId="0" fontId="0" fillId="0" borderId="0" xfId="0" applyAlignment="1">
      <alignment vertical="center"/>
    </xf>
    <xf numFmtId="164" fontId="6" fillId="0" borderId="4" xfId="0" applyNumberFormat="1" applyFont="1" applyBorder="1" applyAlignment="1">
      <alignment horizontal="center" vertical="center"/>
    </xf>
    <xf numFmtId="0" fontId="6" fillId="0" borderId="4" xfId="0" applyFont="1" applyBorder="1" applyAlignment="1">
      <alignment horizontal="center" vertical="center"/>
    </xf>
    <xf numFmtId="164" fontId="6" fillId="0" borderId="13" xfId="0" applyNumberFormat="1" applyFont="1" applyBorder="1" applyAlignment="1" applyProtection="1">
      <alignment horizontal="center" vertical="center"/>
      <protection hidden="1"/>
    </xf>
    <xf numFmtId="164" fontId="6" fillId="0" borderId="4" xfId="0" applyNumberFormat="1" applyFont="1" applyBorder="1" applyAlignment="1" applyProtection="1">
      <alignment horizontal="center" vertical="center"/>
      <protection hidden="1"/>
    </xf>
    <xf numFmtId="0" fontId="0" fillId="0" borderId="0" xfId="0" applyProtection="1">
      <protection hidden="1"/>
    </xf>
    <xf numFmtId="1" fontId="6" fillId="0" borderId="4" xfId="1" applyNumberFormat="1" applyFont="1" applyBorder="1" applyAlignment="1" applyProtection="1">
      <alignment horizontal="center" vertical="center"/>
      <protection hidden="1"/>
    </xf>
    <xf numFmtId="0" fontId="19" fillId="0" borderId="0" xfId="0" applyFont="1" applyProtection="1">
      <protection hidden="1"/>
    </xf>
    <xf numFmtId="0" fontId="20" fillId="0" borderId="0" xfId="1" applyFont="1" applyAlignment="1" applyProtection="1">
      <alignment horizontal="center" vertical="center"/>
      <protection hidden="1"/>
    </xf>
    <xf numFmtId="0" fontId="21" fillId="0" borderId="13" xfId="0" applyFont="1" applyBorder="1" applyAlignment="1" applyProtection="1">
      <alignment horizontal="center" vertical="center"/>
      <protection locked="0"/>
    </xf>
    <xf numFmtId="1" fontId="6" fillId="0" borderId="1" xfId="1" applyNumberFormat="1" applyFont="1" applyBorder="1" applyAlignment="1" applyProtection="1">
      <alignment horizontal="center" vertical="center"/>
      <protection hidden="1"/>
    </xf>
    <xf numFmtId="1" fontId="6" fillId="0" borderId="17" xfId="1" applyNumberFormat="1" applyFont="1" applyBorder="1" applyAlignment="1">
      <alignment horizontal="center" vertical="center"/>
    </xf>
    <xf numFmtId="0" fontId="0" fillId="0" borderId="4" xfId="0" applyBorder="1" applyAlignment="1" applyProtection="1">
      <alignment horizontal="center" vertical="center"/>
      <protection locked="0"/>
    </xf>
    <xf numFmtId="1" fontId="24" fillId="0" borderId="4" xfId="1" applyNumberFormat="1" applyFont="1" applyBorder="1" applyAlignment="1" applyProtection="1">
      <alignment horizontal="center" vertical="center"/>
      <protection hidden="1"/>
    </xf>
    <xf numFmtId="0" fontId="14" fillId="0" borderId="3" xfId="0" applyFont="1" applyBorder="1"/>
    <xf numFmtId="0" fontId="13" fillId="2" borderId="4" xfId="1" applyFont="1" applyFill="1" applyBorder="1" applyAlignment="1">
      <alignment horizontal="center" vertical="center"/>
    </xf>
    <xf numFmtId="9" fontId="6" fillId="0" borderId="4" xfId="1" applyNumberFormat="1" applyFont="1" applyBorder="1" applyAlignment="1">
      <alignment horizontal="center" vertical="center"/>
    </xf>
    <xf numFmtId="9" fontId="6" fillId="0" borderId="12" xfId="1" applyNumberFormat="1" applyFont="1" applyBorder="1" applyAlignment="1">
      <alignment horizontal="center" vertical="center"/>
    </xf>
    <xf numFmtId="1" fontId="6" fillId="0" borderId="12" xfId="1" applyNumberFormat="1" applyFont="1" applyBorder="1" applyAlignment="1">
      <alignment horizontal="center" vertical="center"/>
    </xf>
    <xf numFmtId="0" fontId="27" fillId="0" borderId="4" xfId="0" applyFont="1" applyBorder="1" applyAlignment="1">
      <alignment vertical="center" wrapText="1"/>
    </xf>
    <xf numFmtId="0" fontId="0" fillId="0" borderId="16" xfId="0" applyBorder="1" applyAlignment="1" applyProtection="1">
      <alignment horizontal="center" vertical="center"/>
      <protection hidden="1"/>
    </xf>
    <xf numFmtId="0" fontId="0" fillId="0" borderId="0" xfId="0" applyAlignment="1" applyProtection="1">
      <alignment horizontal="center" vertical="center"/>
      <protection hidden="1"/>
    </xf>
    <xf numFmtId="49" fontId="5" fillId="5" borderId="4" xfId="1" applyNumberFormat="1" applyFont="1" applyFill="1" applyBorder="1" applyAlignment="1">
      <alignment horizontal="left" vertical="center" wrapText="1"/>
    </xf>
    <xf numFmtId="49" fontId="18" fillId="0" borderId="4" xfId="1" applyNumberFormat="1" applyFont="1" applyBorder="1" applyAlignment="1">
      <alignment horizontal="left" vertical="top" wrapText="1"/>
    </xf>
    <xf numFmtId="49" fontId="10" fillId="4" borderId="4" xfId="1" applyNumberFormat="1" applyFont="1" applyFill="1" applyBorder="1" applyAlignment="1" applyProtection="1">
      <alignment horizontal="center" vertical="top" wrapText="1"/>
      <protection hidden="1"/>
    </xf>
    <xf numFmtId="0" fontId="36" fillId="0" borderId="4" xfId="0" applyFont="1" applyBorder="1" applyProtection="1">
      <protection hidden="1"/>
    </xf>
    <xf numFmtId="0" fontId="35" fillId="0" borderId="0" xfId="0" applyFont="1"/>
    <xf numFmtId="164" fontId="6" fillId="0" borderId="2" xfId="0" applyNumberFormat="1" applyFont="1" applyBorder="1" applyAlignment="1" applyProtection="1">
      <alignment horizontal="center" vertical="center"/>
      <protection hidden="1"/>
    </xf>
    <xf numFmtId="0" fontId="3" fillId="0" borderId="2" xfId="1" applyFont="1" applyBorder="1" applyAlignment="1">
      <alignment horizontal="center" vertical="center"/>
    </xf>
    <xf numFmtId="0" fontId="0" fillId="11" borderId="4" xfId="0" applyFill="1" applyBorder="1" applyAlignment="1" applyProtection="1">
      <alignment horizontal="center" vertical="center"/>
      <protection locked="0"/>
    </xf>
    <xf numFmtId="0" fontId="0" fillId="11" borderId="13" xfId="0" applyFill="1" applyBorder="1" applyAlignment="1">
      <alignment horizontal="center" vertical="center"/>
    </xf>
    <xf numFmtId="0" fontId="0" fillId="0" borderId="13" xfId="0" applyBorder="1" applyAlignment="1" applyProtection="1">
      <alignment horizontal="center" vertical="center"/>
      <protection locked="0"/>
    </xf>
    <xf numFmtId="0" fontId="0" fillId="0" borderId="19" xfId="0" applyBorder="1" applyProtection="1">
      <protection hidden="1"/>
    </xf>
    <xf numFmtId="0" fontId="5" fillId="5" borderId="20" xfId="1" applyFont="1" applyFill="1" applyBorder="1" applyAlignment="1" applyProtection="1">
      <alignment horizontal="center" vertical="center"/>
      <protection hidden="1"/>
    </xf>
    <xf numFmtId="0" fontId="0" fillId="0" borderId="12" xfId="0" applyBorder="1" applyAlignment="1" applyProtection="1">
      <alignment horizontal="center" vertical="center"/>
      <protection locked="0"/>
    </xf>
    <xf numFmtId="0" fontId="0" fillId="11" borderId="4" xfId="0" applyFill="1" applyBorder="1" applyAlignment="1">
      <alignment horizontal="center" vertical="center"/>
    </xf>
    <xf numFmtId="0" fontId="22" fillId="0" borderId="0" xfId="1" applyFont="1" applyAlignment="1" applyProtection="1">
      <alignment vertical="center" wrapText="1"/>
      <protection hidden="1"/>
    </xf>
    <xf numFmtId="0" fontId="3" fillId="0" borderId="12" xfId="1" applyFont="1" applyBorder="1" applyAlignment="1">
      <alignment horizontal="center" vertical="center"/>
    </xf>
    <xf numFmtId="1" fontId="6" fillId="0" borderId="1" xfId="1" applyNumberFormat="1" applyFont="1" applyBorder="1" applyAlignment="1">
      <alignment horizontal="center" vertical="center"/>
    </xf>
    <xf numFmtId="164" fontId="6" fillId="0" borderId="21" xfId="0" applyNumberFormat="1" applyFont="1" applyBorder="1" applyAlignment="1" applyProtection="1">
      <alignment horizontal="center" vertical="center"/>
      <protection hidden="1"/>
    </xf>
    <xf numFmtId="164" fontId="0" fillId="0" borderId="22" xfId="0" applyNumberFormat="1" applyBorder="1" applyAlignment="1" applyProtection="1">
      <alignment horizontal="center" vertical="center"/>
      <protection hidden="1"/>
    </xf>
    <xf numFmtId="0" fontId="5" fillId="2" borderId="4" xfId="1" applyFont="1" applyFill="1" applyBorder="1" applyAlignment="1">
      <alignment horizontal="center" vertical="center"/>
    </xf>
    <xf numFmtId="0" fontId="0" fillId="0" borderId="0" xfId="0" applyAlignment="1">
      <alignment horizontal="left"/>
    </xf>
    <xf numFmtId="0" fontId="14" fillId="0" borderId="2" xfId="0" applyFont="1" applyBorder="1"/>
    <xf numFmtId="0" fontId="14" fillId="0" borderId="0" xfId="0" applyFont="1"/>
    <xf numFmtId="0" fontId="9" fillId="0" borderId="0" xfId="0" applyFont="1" applyAlignment="1" applyProtection="1">
      <alignment horizontal="left" vertical="top"/>
      <protection locked="0"/>
    </xf>
    <xf numFmtId="0" fontId="9" fillId="0" borderId="0" xfId="0" applyFont="1" applyAlignment="1" applyProtection="1">
      <alignment horizontal="center" vertical="top" wrapText="1"/>
      <protection locked="0"/>
    </xf>
    <xf numFmtId="49" fontId="3" fillId="0" borderId="4" xfId="1" applyNumberFormat="1" applyFont="1" applyBorder="1" applyAlignment="1" applyProtection="1">
      <alignment horizontal="center" vertical="center" wrapText="1"/>
      <protection hidden="1"/>
    </xf>
    <xf numFmtId="0" fontId="0" fillId="0" borderId="0" xfId="0" applyAlignment="1">
      <alignment horizontal="center"/>
    </xf>
    <xf numFmtId="0" fontId="0" fillId="0" borderId="18" xfId="0" applyBorder="1"/>
    <xf numFmtId="0" fontId="13" fillId="0" borderId="8" xfId="1" applyFont="1" applyBorder="1" applyAlignment="1" applyProtection="1">
      <alignment horizontal="center" vertical="center" wrapText="1"/>
      <protection locked="0"/>
    </xf>
    <xf numFmtId="0" fontId="0" fillId="0" borderId="13" xfId="0" applyBorder="1" applyProtection="1">
      <protection hidden="1"/>
    </xf>
    <xf numFmtId="1" fontId="6" fillId="9" borderId="1" xfId="1" applyNumberFormat="1" applyFont="1" applyFill="1" applyBorder="1" applyAlignment="1">
      <alignment horizontal="center" vertical="center"/>
    </xf>
    <xf numFmtId="49" fontId="24" fillId="5" borderId="4" xfId="1" applyNumberFormat="1" applyFont="1" applyFill="1" applyBorder="1" applyAlignment="1">
      <alignment horizontal="left" vertical="center" wrapText="1"/>
    </xf>
    <xf numFmtId="0" fontId="5" fillId="3" borderId="6" xfId="1" applyFont="1" applyFill="1" applyBorder="1" applyAlignment="1">
      <alignment horizontal="center" vertical="center"/>
    </xf>
    <xf numFmtId="0" fontId="34"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38" fillId="5" borderId="4" xfId="1" applyFont="1" applyFill="1" applyBorder="1" applyAlignment="1">
      <alignment horizontal="center" vertical="center" wrapText="1"/>
    </xf>
    <xf numFmtId="0" fontId="42" fillId="0" borderId="4"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49" fontId="24" fillId="5" borderId="4" xfId="1" applyNumberFormat="1" applyFont="1" applyFill="1" applyBorder="1" applyAlignment="1">
      <alignment vertical="center" wrapText="1"/>
    </xf>
    <xf numFmtId="0" fontId="6" fillId="0" borderId="4" xfId="0" applyFont="1" applyBorder="1" applyAlignment="1">
      <alignment vertical="center" wrapText="1"/>
    </xf>
    <xf numFmtId="49" fontId="6" fillId="0" borderId="4" xfId="0" applyNumberFormat="1" applyFont="1" applyBorder="1" applyAlignment="1">
      <alignment vertical="center" wrapText="1"/>
    </xf>
    <xf numFmtId="0" fontId="40" fillId="5" borderId="4" xfId="1" applyFont="1" applyFill="1" applyBorder="1" applyAlignment="1">
      <alignment horizontal="left" vertical="center" wrapText="1"/>
    </xf>
    <xf numFmtId="0" fontId="40" fillId="5" borderId="4" xfId="1" applyFont="1" applyFill="1" applyBorder="1" applyAlignment="1">
      <alignment vertical="center" wrapText="1"/>
    </xf>
    <xf numFmtId="0" fontId="6" fillId="5" borderId="4" xfId="1" applyFont="1" applyFill="1" applyBorder="1" applyAlignment="1">
      <alignment vertical="center" wrapText="1"/>
    </xf>
    <xf numFmtId="0" fontId="22" fillId="0" borderId="0" xfId="1" applyFont="1" applyAlignment="1">
      <alignment horizontal="center" vertical="center" wrapText="1"/>
    </xf>
    <xf numFmtId="0" fontId="5" fillId="2" borderId="1" xfId="1" applyFont="1" applyFill="1" applyBorder="1" applyAlignment="1" applyProtection="1">
      <alignment vertical="center"/>
      <protection locked="0"/>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xf>
    <xf numFmtId="1" fontId="3" fillId="0" borderId="4" xfId="1" applyNumberFormat="1" applyFont="1" applyBorder="1" applyAlignment="1" applyProtection="1">
      <alignment horizontal="center" vertical="center"/>
      <protection hidden="1"/>
    </xf>
    <xf numFmtId="1" fontId="44" fillId="0" borderId="4" xfId="1" applyNumberFormat="1" applyFont="1" applyBorder="1" applyAlignment="1" applyProtection="1">
      <alignment horizontal="center" vertical="center"/>
      <protection hidden="1"/>
    </xf>
    <xf numFmtId="1" fontId="3" fillId="0" borderId="14" xfId="1" applyNumberFormat="1" applyFont="1" applyBorder="1" applyAlignment="1" applyProtection="1">
      <alignment horizontal="center" vertical="center"/>
      <protection hidden="1"/>
    </xf>
    <xf numFmtId="164" fontId="0" fillId="0" borderId="0" xfId="0" applyNumberFormat="1" applyBorder="1" applyAlignment="1" applyProtection="1">
      <alignment horizontal="center" vertical="center"/>
      <protection hidden="1"/>
    </xf>
    <xf numFmtId="0" fontId="5" fillId="2" borderId="3" xfId="1" applyFont="1" applyFill="1" applyBorder="1" applyAlignment="1" applyProtection="1">
      <alignment vertical="top" wrapText="1"/>
      <protection locked="0"/>
    </xf>
    <xf numFmtId="0" fontId="5" fillId="2" borderId="2" xfId="1" applyFont="1" applyFill="1" applyBorder="1" applyAlignment="1" applyProtection="1">
      <alignment vertical="top" wrapText="1"/>
      <protection locked="0"/>
    </xf>
    <xf numFmtId="0" fontId="4" fillId="2" borderId="1" xfId="1" applyFont="1" applyFill="1" applyBorder="1" applyAlignment="1" applyProtection="1">
      <alignment vertical="center"/>
      <protection locked="0"/>
    </xf>
    <xf numFmtId="0" fontId="45" fillId="3" borderId="14" xfId="0" applyFont="1" applyFill="1" applyBorder="1" applyAlignment="1">
      <alignment horizontal="center" vertical="center"/>
    </xf>
    <xf numFmtId="49" fontId="24" fillId="5" borderId="12" xfId="1" applyNumberFormat="1" applyFont="1" applyFill="1" applyBorder="1" applyAlignment="1">
      <alignment vertical="top" wrapText="1"/>
    </xf>
    <xf numFmtId="9" fontId="6" fillId="5" borderId="4" xfId="1" applyNumberFormat="1" applyFont="1" applyFill="1" applyBorder="1" applyAlignment="1" applyProtection="1">
      <alignment horizontal="center" vertical="center"/>
      <protection hidden="1"/>
    </xf>
    <xf numFmtId="9" fontId="24" fillId="5" borderId="4" xfId="1" applyNumberFormat="1" applyFont="1" applyFill="1" applyBorder="1" applyAlignment="1" applyProtection="1">
      <alignment horizontal="center" vertical="center"/>
      <protection hidden="1"/>
    </xf>
    <xf numFmtId="9" fontId="6" fillId="5" borderId="13" xfId="1" applyNumberFormat="1" applyFont="1" applyFill="1" applyBorder="1" applyAlignment="1">
      <alignment horizontal="center" vertical="center"/>
    </xf>
    <xf numFmtId="9" fontId="6" fillId="5" borderId="4" xfId="1" applyNumberFormat="1" applyFont="1" applyFill="1" applyBorder="1" applyAlignment="1">
      <alignment horizontal="center" vertical="center"/>
    </xf>
    <xf numFmtId="1" fontId="3" fillId="0" borderId="4" xfId="1" applyNumberFormat="1" applyFont="1" applyBorder="1" applyAlignment="1">
      <alignment horizontal="center" vertical="center"/>
    </xf>
    <xf numFmtId="1" fontId="3" fillId="0" borderId="12" xfId="1" applyNumberFormat="1" applyFont="1" applyBorder="1" applyAlignment="1">
      <alignment horizontal="center" vertical="center"/>
    </xf>
    <xf numFmtId="0" fontId="37" fillId="0" borderId="4" xfId="0" applyFont="1" applyBorder="1" applyAlignment="1" applyProtection="1">
      <alignment horizontal="center" vertical="center" wrapText="1"/>
      <protection locked="0"/>
    </xf>
    <xf numFmtId="0" fontId="0" fillId="0" borderId="0" xfId="0" applyBorder="1" applyAlignment="1" applyProtection="1">
      <alignment horizontal="center" vertical="center"/>
      <protection hidden="1"/>
    </xf>
    <xf numFmtId="0" fontId="14" fillId="0" borderId="14" xfId="0" applyFont="1" applyBorder="1"/>
    <xf numFmtId="0" fontId="45" fillId="3" borderId="4" xfId="0" applyFont="1" applyFill="1" applyBorder="1" applyAlignment="1">
      <alignment horizontal="center" vertical="center"/>
    </xf>
    <xf numFmtId="0" fontId="13" fillId="0" borderId="4" xfId="1" applyFont="1" applyBorder="1" applyAlignment="1" applyProtection="1">
      <alignment horizontal="center" vertical="center" wrapText="1"/>
      <protection locked="0"/>
    </xf>
    <xf numFmtId="0" fontId="0" fillId="0" borderId="1" xfId="0" applyBorder="1" applyAlignment="1" applyProtection="1">
      <alignment horizontal="center" vertical="center"/>
      <protection hidden="1"/>
    </xf>
    <xf numFmtId="49" fontId="23" fillId="4" borderId="3" xfId="1" applyNumberFormat="1" applyFont="1" applyFill="1" applyBorder="1" applyAlignment="1" applyProtection="1">
      <alignment horizontal="center" vertical="center" wrapText="1"/>
      <protection hidden="1"/>
    </xf>
    <xf numFmtId="49" fontId="2" fillId="8" borderId="3" xfId="1" applyNumberFormat="1" applyFont="1" applyFill="1" applyBorder="1" applyAlignment="1" applyProtection="1">
      <alignment horizontal="center" vertical="center" wrapText="1"/>
      <protection hidden="1"/>
    </xf>
    <xf numFmtId="49" fontId="2" fillId="9" borderId="3" xfId="1" applyNumberFormat="1" applyFont="1" applyFill="1" applyBorder="1" applyAlignment="1" applyProtection="1">
      <alignment horizontal="center" vertical="center" wrapText="1"/>
      <protection hidden="1"/>
    </xf>
    <xf numFmtId="0" fontId="3" fillId="0" borderId="4" xfId="1" applyFont="1" applyBorder="1" applyAlignment="1" applyProtection="1">
      <alignment horizontal="center" vertical="center"/>
      <protection locked="0"/>
    </xf>
    <xf numFmtId="0" fontId="44" fillId="0" borderId="4" xfId="1" applyFont="1" applyBorder="1" applyAlignment="1" applyProtection="1">
      <alignment horizontal="center" vertical="center"/>
      <protection locked="0"/>
    </xf>
    <xf numFmtId="9" fontId="0" fillId="5" borderId="4" xfId="0" applyNumberFormat="1" applyFill="1" applyBorder="1" applyAlignment="1" applyProtection="1">
      <alignment horizontal="center" vertical="center"/>
      <protection hidden="1"/>
    </xf>
    <xf numFmtId="0" fontId="5" fillId="0" borderId="4" xfId="0" applyFont="1" applyBorder="1" applyAlignment="1">
      <alignment vertical="center"/>
    </xf>
    <xf numFmtId="49" fontId="8" fillId="5" borderId="4" xfId="1" applyNumberFormat="1" applyFont="1" applyFill="1" applyBorder="1" applyAlignment="1">
      <alignment vertical="center" wrapText="1"/>
    </xf>
    <xf numFmtId="0" fontId="2" fillId="3" borderId="4" xfId="1" applyFont="1" applyFill="1" applyBorder="1" applyAlignment="1">
      <alignment horizontal="center" vertical="center" wrapText="1"/>
    </xf>
    <xf numFmtId="0" fontId="2" fillId="3" borderId="4" xfId="1" applyFont="1" applyFill="1" applyBorder="1" applyAlignment="1">
      <alignment horizontal="center" vertical="center"/>
    </xf>
    <xf numFmtId="0" fontId="4" fillId="3" borderId="4" xfId="1" applyFont="1" applyFill="1" applyBorder="1" applyAlignment="1">
      <alignment horizontal="center" vertical="center"/>
    </xf>
    <xf numFmtId="0" fontId="5" fillId="3" borderId="4" xfId="1" applyFont="1" applyFill="1" applyBorder="1" applyAlignment="1">
      <alignment horizontal="center" vertical="center"/>
    </xf>
    <xf numFmtId="0" fontId="50" fillId="0" borderId="4" xfId="0" applyFont="1" applyBorder="1" applyAlignment="1">
      <alignment horizontal="center" vertical="center"/>
    </xf>
    <xf numFmtId="0" fontId="50" fillId="0" borderId="4" xfId="0" applyFont="1" applyBorder="1" applyAlignment="1">
      <alignment horizontal="center" vertic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49" fontId="7" fillId="0" borderId="4" xfId="0" applyNumberFormat="1" applyFont="1" applyBorder="1" applyAlignment="1">
      <alignment vertical="center" wrapText="1"/>
    </xf>
    <xf numFmtId="0" fontId="2" fillId="8" borderId="11" xfId="0" applyFont="1" applyFill="1" applyBorder="1" applyAlignment="1">
      <alignment horizontal="right" vertical="center"/>
    </xf>
    <xf numFmtId="0" fontId="2" fillId="9" borderId="2" xfId="0" applyFont="1" applyFill="1" applyBorder="1" applyAlignment="1">
      <alignment horizontal="right" vertical="center"/>
    </xf>
    <xf numFmtId="0" fontId="2" fillId="8" borderId="2" xfId="0" applyFont="1" applyFill="1" applyBorder="1" applyAlignment="1">
      <alignment horizontal="right" vertical="center" wrapText="1"/>
    </xf>
    <xf numFmtId="0" fontId="23" fillId="4" borderId="2" xfId="1" applyNumberFormat="1" applyFont="1" applyFill="1" applyBorder="1" applyAlignment="1" applyProtection="1">
      <alignment horizontal="center" vertical="center" wrapText="1"/>
      <protection hidden="1"/>
    </xf>
    <xf numFmtId="0" fontId="5" fillId="2" borderId="4" xfId="1"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9" fillId="0" borderId="4" xfId="0" applyFont="1" applyBorder="1" applyAlignment="1">
      <alignment horizontal="center"/>
    </xf>
    <xf numFmtId="164" fontId="4" fillId="0" borderId="4" xfId="0" applyNumberFormat="1" applyFont="1" applyBorder="1" applyAlignment="1">
      <alignment horizontal="center" vertical="center"/>
    </xf>
    <xf numFmtId="0" fontId="55" fillId="0" borderId="4" xfId="0" applyFont="1" applyBorder="1"/>
    <xf numFmtId="0" fontId="55" fillId="0" borderId="4"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xf numFmtId="0" fontId="4" fillId="0" borderId="4" xfId="0" applyFont="1" applyBorder="1"/>
    <xf numFmtId="0" fontId="4" fillId="0" borderId="13" xfId="0" applyFont="1" applyBorder="1" applyAlignment="1" applyProtection="1">
      <alignment horizontal="center" vertical="center"/>
      <protection hidden="1"/>
    </xf>
    <xf numFmtId="0" fontId="5" fillId="0" borderId="4" xfId="0" applyFont="1" applyBorder="1" applyAlignment="1" applyProtection="1">
      <alignment vertical="center" wrapText="1"/>
      <protection hidden="1"/>
    </xf>
    <xf numFmtId="0" fontId="4" fillId="0" borderId="4"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56" fillId="0" borderId="0" xfId="0" applyFont="1" applyProtection="1">
      <protection hidden="1"/>
    </xf>
    <xf numFmtId="0" fontId="37" fillId="5" borderId="4" xfId="0" applyFont="1" applyFill="1" applyBorder="1" applyAlignment="1" applyProtection="1">
      <alignment horizontal="center" vertical="center" wrapText="1"/>
      <protection locked="0"/>
    </xf>
    <xf numFmtId="0" fontId="57" fillId="0" borderId="1" xfId="0" applyFont="1" applyBorder="1"/>
    <xf numFmtId="164" fontId="4" fillId="0" borderId="4" xfId="0" applyNumberFormat="1" applyFont="1" applyBorder="1" applyAlignment="1" applyProtection="1">
      <alignment horizontal="center" vertical="center"/>
      <protection hidden="1"/>
    </xf>
    <xf numFmtId="0" fontId="0" fillId="12" borderId="4" xfId="0" applyFill="1" applyBorder="1" applyAlignment="1" applyProtection="1">
      <alignment horizontal="center" vertical="center"/>
      <protection locked="0"/>
    </xf>
    <xf numFmtId="0" fontId="50" fillId="0" borderId="4" xfId="0" applyFont="1" applyFill="1" applyBorder="1" applyAlignment="1">
      <alignment horizontal="center" vertical="center" wrapText="1"/>
    </xf>
    <xf numFmtId="49" fontId="4" fillId="0" borderId="4" xfId="1" applyNumberFormat="1" applyFont="1" applyFill="1" applyBorder="1" applyAlignment="1">
      <alignment horizontal="left" vertical="top" wrapText="1"/>
    </xf>
    <xf numFmtId="0" fontId="0" fillId="13" borderId="13" xfId="0" applyFont="1" applyFill="1" applyBorder="1" applyAlignment="1" applyProtection="1">
      <alignment horizontal="center" vertical="center"/>
      <protection hidden="1"/>
    </xf>
    <xf numFmtId="0" fontId="44" fillId="5" borderId="4" xfId="0" applyFont="1" applyFill="1" applyBorder="1" applyAlignment="1" applyProtection="1">
      <alignment horizontal="center" vertical="center" wrapText="1"/>
      <protection hidden="1"/>
    </xf>
    <xf numFmtId="0" fontId="44" fillId="5" borderId="4" xfId="0" applyFont="1" applyFill="1" applyBorder="1" applyAlignment="1" applyProtection="1">
      <alignment horizontal="center" vertical="center" wrapText="1"/>
      <protection locked="0"/>
    </xf>
    <xf numFmtId="0" fontId="44" fillId="5" borderId="2" xfId="0" applyFont="1" applyFill="1" applyBorder="1" applyAlignment="1" applyProtection="1">
      <alignment horizontal="center" vertical="center" wrapText="1"/>
      <protection hidden="1"/>
    </xf>
    <xf numFmtId="0" fontId="44" fillId="5" borderId="2" xfId="0" applyFont="1" applyFill="1" applyBorder="1" applyAlignment="1" applyProtection="1">
      <alignment horizontal="center" vertical="center" wrapText="1"/>
      <protection locked="0"/>
    </xf>
    <xf numFmtId="0" fontId="8" fillId="5" borderId="4" xfId="1" applyFont="1" applyFill="1" applyBorder="1" applyAlignment="1" applyProtection="1">
      <alignment horizontal="center" vertical="center"/>
      <protection hidden="1"/>
    </xf>
    <xf numFmtId="0" fontId="8" fillId="0" borderId="4" xfId="1" applyFont="1" applyBorder="1" applyAlignment="1" applyProtection="1">
      <alignment horizontal="center" vertical="center"/>
      <protection hidden="1"/>
    </xf>
    <xf numFmtId="9" fontId="4" fillId="5" borderId="12" xfId="1" applyNumberFormat="1" applyFont="1" applyFill="1" applyBorder="1" applyAlignment="1" applyProtection="1">
      <alignment horizontal="center" vertical="center"/>
      <protection hidden="1"/>
    </xf>
    <xf numFmtId="164" fontId="4" fillId="0" borderId="14" xfId="1" applyNumberFormat="1" applyFont="1" applyBorder="1" applyAlignment="1" applyProtection="1">
      <alignment horizontal="center" vertical="center"/>
      <protection hidden="1"/>
    </xf>
    <xf numFmtId="9" fontId="4" fillId="5" borderId="4" xfId="1" applyNumberFormat="1" applyFont="1" applyFill="1" applyBorder="1" applyAlignment="1" applyProtection="1">
      <alignment horizontal="center" vertical="center"/>
      <protection hidden="1"/>
    </xf>
    <xf numFmtId="164" fontId="4" fillId="0" borderId="4" xfId="1" applyNumberFormat="1" applyFont="1" applyBorder="1" applyAlignment="1" applyProtection="1">
      <alignment horizontal="center" vertical="center"/>
      <protection hidden="1"/>
    </xf>
    <xf numFmtId="9" fontId="4" fillId="5" borderId="4" xfId="0" applyNumberFormat="1" applyFont="1" applyFill="1" applyBorder="1" applyAlignment="1" applyProtection="1">
      <alignment horizontal="center" vertical="center"/>
      <protection hidden="1"/>
    </xf>
    <xf numFmtId="1" fontId="4" fillId="0" borderId="4" xfId="0" applyNumberFormat="1" applyFont="1" applyBorder="1" applyAlignment="1" applyProtection="1">
      <alignment horizontal="center" vertical="center"/>
      <protection hidden="1"/>
    </xf>
    <xf numFmtId="49" fontId="24" fillId="5" borderId="2" xfId="1" applyNumberFormat="1" applyFont="1" applyFill="1" applyBorder="1" applyAlignment="1">
      <alignment wrapText="1"/>
    </xf>
    <xf numFmtId="0" fontId="5" fillId="2" borderId="3" xfId="1" applyFont="1" applyFill="1" applyBorder="1" applyAlignment="1" applyProtection="1">
      <alignment vertical="center" wrapText="1"/>
      <protection locked="0"/>
    </xf>
    <xf numFmtId="0" fontId="21" fillId="5" borderId="2" xfId="0" applyNumberFormat="1" applyFont="1" applyFill="1" applyBorder="1" applyAlignment="1" applyProtection="1">
      <alignment horizontal="center" vertical="center" wrapText="1"/>
      <protection hidden="1"/>
    </xf>
    <xf numFmtId="9" fontId="21" fillId="5" borderId="4" xfId="0" applyNumberFormat="1" applyFont="1" applyFill="1" applyBorder="1" applyAlignment="1" applyProtection="1">
      <alignment horizontal="center" vertical="center" wrapText="1"/>
      <protection hidden="1"/>
    </xf>
    <xf numFmtId="49" fontId="4" fillId="0" borderId="13" xfId="1" applyNumberFormat="1" applyFont="1" applyFill="1" applyBorder="1" applyAlignment="1">
      <alignment horizontal="left" vertical="top" wrapText="1"/>
    </xf>
    <xf numFmtId="49" fontId="41" fillId="0" borderId="13" xfId="1" applyNumberFormat="1" applyFont="1" applyFill="1" applyBorder="1" applyAlignment="1">
      <alignment vertical="center"/>
    </xf>
    <xf numFmtId="0" fontId="21" fillId="5" borderId="4" xfId="0" applyNumberFormat="1" applyFont="1" applyFill="1" applyBorder="1" applyAlignment="1" applyProtection="1">
      <alignment horizontal="center" vertical="center" wrapText="1"/>
      <protection hidden="1"/>
    </xf>
    <xf numFmtId="49" fontId="41" fillId="0" borderId="4" xfId="1" applyNumberFormat="1" applyFont="1" applyFill="1" applyBorder="1" applyAlignment="1">
      <alignment vertical="top" wrapText="1"/>
    </xf>
    <xf numFmtId="0" fontId="4" fillId="0" borderId="0" xfId="0" applyFont="1" applyAlignment="1">
      <alignment vertical="center" wrapText="1"/>
    </xf>
    <xf numFmtId="0" fontId="41" fillId="0" borderId="4" xfId="0" applyFont="1" applyBorder="1" applyAlignment="1">
      <alignment wrapText="1"/>
    </xf>
    <xf numFmtId="49" fontId="4" fillId="0" borderId="12" xfId="1" applyNumberFormat="1" applyFont="1" applyFill="1" applyBorder="1" applyAlignment="1">
      <alignment horizontal="left" vertical="top" wrapText="1"/>
    </xf>
    <xf numFmtId="49" fontId="41" fillId="0" borderId="12" xfId="1" applyNumberFormat="1" applyFont="1" applyFill="1" applyBorder="1" applyAlignment="1">
      <alignment vertical="center" wrapText="1"/>
    </xf>
    <xf numFmtId="0" fontId="49" fillId="0" borderId="23" xfId="0" applyFont="1" applyBorder="1" applyAlignment="1">
      <alignment horizontal="left" vertical="center" wrapText="1"/>
    </xf>
    <xf numFmtId="0" fontId="49" fillId="0" borderId="0" xfId="0" applyFont="1" applyBorder="1" applyAlignment="1">
      <alignment horizontal="left" vertical="center" wrapText="1"/>
    </xf>
    <xf numFmtId="0" fontId="44" fillId="3" borderId="4" xfId="0" applyFont="1" applyFill="1" applyBorder="1" applyAlignment="1">
      <alignment horizontal="center" vertical="center" wrapText="1"/>
    </xf>
    <xf numFmtId="0" fontId="49" fillId="0" borderId="4" xfId="0" applyFont="1" applyBorder="1" applyAlignment="1">
      <alignment horizontal="left" vertical="center" wrapText="1"/>
    </xf>
    <xf numFmtId="0" fontId="49" fillId="0" borderId="4" xfId="0" applyFont="1" applyFill="1" applyBorder="1" applyAlignment="1">
      <alignment horizontal="left" vertical="center" wrapText="1"/>
    </xf>
    <xf numFmtId="0" fontId="2" fillId="0" borderId="0" xfId="1" applyFont="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18" xfId="0" applyFont="1" applyBorder="1" applyAlignment="1" applyProtection="1">
      <alignment horizontal="center" vertical="top" wrapText="1"/>
      <protection locked="0"/>
    </xf>
    <xf numFmtId="0" fontId="3" fillId="0" borderId="18"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41" fillId="4" borderId="1" xfId="1" applyFont="1" applyFill="1" applyBorder="1" applyAlignment="1">
      <alignment vertical="center" wrapText="1"/>
    </xf>
    <xf numFmtId="0" fontId="21" fillId="4" borderId="3" xfId="0" applyFont="1" applyFill="1" applyBorder="1" applyAlignment="1">
      <alignment vertical="center"/>
    </xf>
    <xf numFmtId="0" fontId="21" fillId="4" borderId="2" xfId="0" applyFont="1" applyFill="1" applyBorder="1" applyAlignment="1">
      <alignment vertical="center"/>
    </xf>
    <xf numFmtId="0" fontId="41" fillId="4" borderId="1" xfId="0" applyFont="1" applyFill="1" applyBorder="1" applyAlignment="1">
      <alignment vertical="center" wrapText="1"/>
    </xf>
    <xf numFmtId="49" fontId="41" fillId="4" borderId="1" xfId="1" applyNumberFormat="1" applyFont="1" applyFill="1" applyBorder="1" applyAlignment="1">
      <alignment vertical="center" wrapText="1"/>
    </xf>
    <xf numFmtId="49" fontId="41" fillId="4" borderId="3" xfId="1" applyNumberFormat="1" applyFont="1" applyFill="1" applyBorder="1" applyAlignment="1">
      <alignment vertical="center" wrapText="1"/>
    </xf>
    <xf numFmtId="49" fontId="41" fillId="4" borderId="2" xfId="1" applyNumberFormat="1" applyFont="1" applyFill="1" applyBorder="1" applyAlignment="1">
      <alignment vertical="center" wrapText="1"/>
    </xf>
    <xf numFmtId="49" fontId="6" fillId="0" borderId="9" xfId="1" applyNumberFormat="1" applyFont="1" applyBorder="1" applyAlignment="1">
      <alignment horizontal="center" vertical="center" wrapText="1"/>
    </xf>
    <xf numFmtId="49" fontId="6" fillId="0" borderId="13" xfId="1" applyNumberFormat="1" applyFont="1" applyBorder="1" applyAlignment="1">
      <alignment horizontal="center" vertical="center" wrapText="1"/>
    </xf>
    <xf numFmtId="164" fontId="16" fillId="8" borderId="15" xfId="1" applyNumberFormat="1" applyFont="1" applyFill="1" applyBorder="1" applyAlignment="1">
      <alignment horizontal="center" vertical="center" wrapText="1"/>
    </xf>
    <xf numFmtId="0" fontId="17" fillId="8" borderId="15" xfId="0" applyFont="1" applyFill="1" applyBorder="1" applyAlignment="1">
      <alignment horizontal="center" vertical="center"/>
    </xf>
    <xf numFmtId="164" fontId="16" fillId="9" borderId="15" xfId="1" applyNumberFormat="1" applyFont="1" applyFill="1" applyBorder="1" applyAlignment="1">
      <alignment horizontal="center" vertical="center" wrapText="1"/>
    </xf>
    <xf numFmtId="0" fontId="41" fillId="4" borderId="1" xfId="1" applyFont="1" applyFill="1" applyBorder="1" applyAlignment="1">
      <alignment horizontal="left" vertical="center" wrapText="1"/>
    </xf>
    <xf numFmtId="0" fontId="41" fillId="4" borderId="3" xfId="1" applyFont="1" applyFill="1" applyBorder="1" applyAlignment="1">
      <alignment horizontal="left" vertical="center" wrapText="1"/>
    </xf>
    <xf numFmtId="0" fontId="41" fillId="4" borderId="2" xfId="1" applyFont="1" applyFill="1" applyBorder="1" applyAlignment="1">
      <alignment horizontal="left" vertical="center" wrapText="1"/>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18" xfId="0" applyFont="1" applyBorder="1" applyAlignment="1" applyProtection="1">
      <alignment horizontal="center" wrapText="1"/>
      <protection locked="0"/>
    </xf>
    <xf numFmtId="0" fontId="3" fillId="0" borderId="1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9" fillId="2" borderId="1" xfId="1" applyFont="1" applyFill="1" applyBorder="1" applyAlignment="1">
      <alignment horizontal="center" vertical="center" wrapText="1"/>
    </xf>
    <xf numFmtId="0" fontId="39"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left" vertical="center" wrapText="1"/>
      <protection locked="0"/>
    </xf>
    <xf numFmtId="0" fontId="5" fillId="2" borderId="3" xfId="1" applyFont="1" applyFill="1" applyBorder="1" applyAlignment="1" applyProtection="1">
      <alignment horizontal="left" vertical="center" wrapText="1"/>
      <protection locked="0"/>
    </xf>
    <xf numFmtId="0" fontId="5" fillId="0" borderId="2" xfId="0" applyFont="1" applyBorder="1" applyAlignment="1" applyProtection="1">
      <alignment horizontal="center" vertical="top" wrapText="1"/>
      <protection locked="0"/>
    </xf>
    <xf numFmtId="0" fontId="4" fillId="2" borderId="3"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27" fillId="4" borderId="1" xfId="1" applyFont="1" applyFill="1" applyBorder="1" applyAlignment="1">
      <alignment vertical="center" wrapText="1"/>
    </xf>
    <xf numFmtId="0" fontId="11" fillId="4" borderId="3" xfId="0" applyFont="1" applyFill="1" applyBorder="1" applyAlignment="1">
      <alignment vertical="center"/>
    </xf>
    <xf numFmtId="0" fontId="11" fillId="4" borderId="2" xfId="0" applyFont="1" applyFill="1" applyBorder="1" applyAlignment="1">
      <alignment vertical="center"/>
    </xf>
    <xf numFmtId="0" fontId="10" fillId="4" borderId="14" xfId="0" applyFont="1" applyFill="1" applyBorder="1" applyAlignment="1">
      <alignment vertical="center" wrapText="1"/>
    </xf>
    <xf numFmtId="0" fontId="11" fillId="4" borderId="16" xfId="0" applyFont="1" applyFill="1" applyBorder="1" applyAlignment="1">
      <alignment vertical="center"/>
    </xf>
    <xf numFmtId="0" fontId="11" fillId="4" borderId="10" xfId="0" applyFont="1" applyFill="1" applyBorder="1" applyAlignment="1">
      <alignment vertical="center"/>
    </xf>
    <xf numFmtId="49" fontId="4" fillId="0" borderId="12"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2" fontId="2" fillId="8" borderId="1" xfId="1" applyNumberFormat="1" applyFont="1" applyFill="1" applyBorder="1" applyAlignment="1">
      <alignment horizontal="center" vertical="center" wrapText="1"/>
    </xf>
    <xf numFmtId="2" fontId="2" fillId="8" borderId="3" xfId="1" applyNumberFormat="1" applyFont="1" applyFill="1" applyBorder="1" applyAlignment="1">
      <alignment horizontal="center" vertical="center" wrapText="1"/>
    </xf>
    <xf numFmtId="2" fontId="2" fillId="8" borderId="2" xfId="1" applyNumberFormat="1" applyFont="1" applyFill="1" applyBorder="1" applyAlignment="1">
      <alignment horizontal="center" vertical="center" wrapText="1"/>
    </xf>
    <xf numFmtId="2" fontId="2" fillId="9" borderId="1" xfId="1" applyNumberFormat="1" applyFont="1" applyFill="1" applyBorder="1" applyAlignment="1">
      <alignment horizontal="center" vertical="center" wrapText="1"/>
    </xf>
    <xf numFmtId="2" fontId="2" fillId="9" borderId="3" xfId="1" applyNumberFormat="1" applyFont="1" applyFill="1" applyBorder="1" applyAlignment="1">
      <alignment horizontal="center" vertical="center" wrapText="1"/>
    </xf>
    <xf numFmtId="2" fontId="2" fillId="9" borderId="2" xfId="1" applyNumberFormat="1" applyFont="1" applyFill="1" applyBorder="1" applyAlignment="1">
      <alignment horizontal="center" vertical="center" wrapText="1"/>
    </xf>
    <xf numFmtId="0" fontId="5" fillId="0" borderId="2" xfId="0" applyFont="1" applyBorder="1" applyAlignment="1" applyProtection="1">
      <alignment horizontal="center" wrapText="1"/>
      <protection locked="0"/>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1" fillId="0" borderId="1" xfId="0" applyFont="1" applyFill="1" applyBorder="1" applyAlignment="1">
      <alignment horizontal="left" vertical="center" wrapText="1"/>
    </xf>
    <xf numFmtId="0" fontId="49" fillId="0" borderId="3"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2" fontId="39" fillId="0" borderId="1" xfId="0" applyNumberFormat="1" applyFont="1" applyBorder="1" applyAlignment="1" applyProtection="1">
      <alignment horizontal="center" vertical="center"/>
      <protection hidden="1"/>
    </xf>
    <xf numFmtId="2" fontId="39" fillId="0" borderId="2" xfId="0" applyNumberFormat="1" applyFont="1" applyBorder="1" applyAlignment="1" applyProtection="1">
      <alignment horizontal="center" vertical="center"/>
      <protection hidden="1"/>
    </xf>
    <xf numFmtId="0" fontId="16" fillId="10" borderId="1" xfId="0" applyFont="1" applyFill="1" applyBorder="1" applyAlignment="1">
      <alignment horizontal="center" vertical="center" wrapText="1"/>
    </xf>
    <xf numFmtId="0" fontId="15" fillId="10" borderId="3" xfId="0" applyFont="1" applyFill="1" applyBorder="1" applyAlignment="1">
      <alignment horizontal="center" vertical="center"/>
    </xf>
    <xf numFmtId="0" fontId="15" fillId="10" borderId="2" xfId="0" applyFont="1" applyFill="1" applyBorder="1" applyAlignment="1">
      <alignment horizontal="center" vertical="center"/>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49" fontId="2" fillId="8" borderId="4" xfId="1" applyNumberFormat="1" applyFont="1" applyFill="1" applyBorder="1" applyAlignment="1" applyProtection="1">
      <alignment horizontal="right" vertical="center" wrapText="1"/>
      <protection hidden="1"/>
    </xf>
    <xf numFmtId="0" fontId="0" fillId="0" borderId="0" xfId="0" applyAlignment="1">
      <alignment horizontal="left" vertical="top" wrapText="1"/>
    </xf>
    <xf numFmtId="0" fontId="0" fillId="0" borderId="0" xfId="0" applyAlignment="1">
      <alignment horizontal="left" vertical="top"/>
    </xf>
    <xf numFmtId="0" fontId="5" fillId="2" borderId="1"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4" fillId="0" borderId="3" xfId="0" applyFont="1" applyBorder="1" applyAlignment="1" applyProtection="1">
      <alignment horizontal="center" vertical="top"/>
      <protection locked="0"/>
    </xf>
    <xf numFmtId="0" fontId="4" fillId="0" borderId="2" xfId="0" applyFont="1" applyBorder="1" applyAlignment="1" applyProtection="1">
      <alignment horizontal="center" vertical="top"/>
      <protection locked="0"/>
    </xf>
    <xf numFmtId="0" fontId="5" fillId="2" borderId="1" xfId="1" applyFont="1" applyFill="1" applyBorder="1" applyAlignment="1" applyProtection="1">
      <alignment vertical="center" wrapText="1"/>
      <protection locked="0"/>
    </xf>
    <xf numFmtId="0" fontId="5" fillId="2" borderId="3" xfId="1" applyFont="1" applyFill="1" applyBorder="1" applyAlignment="1" applyProtection="1">
      <alignment vertical="center" wrapText="1"/>
      <protection locked="0"/>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0" fontId="16" fillId="7" borderId="12" xfId="1" applyFont="1" applyFill="1" applyBorder="1" applyAlignment="1">
      <alignment horizontal="center" vertical="center" wrapText="1"/>
    </xf>
    <xf numFmtId="164" fontId="16" fillId="8" borderId="3" xfId="1" applyNumberFormat="1" applyFont="1" applyFill="1" applyBorder="1" applyAlignment="1" applyProtection="1">
      <alignment horizontal="center" vertical="center" wrapText="1"/>
      <protection hidden="1"/>
    </xf>
    <xf numFmtId="0" fontId="17" fillId="8" borderId="3" xfId="0" applyFont="1" applyFill="1" applyBorder="1" applyAlignment="1" applyProtection="1">
      <alignment horizontal="center" vertical="center"/>
      <protection hidden="1"/>
    </xf>
    <xf numFmtId="0" fontId="17" fillId="8" borderId="2" xfId="0" applyFont="1" applyFill="1" applyBorder="1" applyAlignment="1" applyProtection="1">
      <alignment horizontal="center" vertical="center"/>
      <protection hidden="1"/>
    </xf>
    <xf numFmtId="49" fontId="2" fillId="9" borderId="4" xfId="1" applyNumberFormat="1" applyFont="1" applyFill="1" applyBorder="1" applyAlignment="1" applyProtection="1">
      <alignment horizontal="right" vertical="center" wrapText="1"/>
      <protection hidden="1"/>
    </xf>
    <xf numFmtId="2" fontId="16" fillId="9" borderId="3" xfId="1" applyNumberFormat="1" applyFont="1" applyFill="1" applyBorder="1" applyAlignment="1" applyProtection="1">
      <alignment horizontal="center" vertical="center" wrapText="1"/>
      <protection hidden="1"/>
    </xf>
    <xf numFmtId="2" fontId="16" fillId="9" borderId="2" xfId="1" applyNumberFormat="1" applyFont="1" applyFill="1" applyBorder="1" applyAlignment="1" applyProtection="1">
      <alignment horizontal="center" vertical="center" wrapText="1"/>
      <protection hidden="1"/>
    </xf>
    <xf numFmtId="0" fontId="4"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0" borderId="3"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57" fillId="0" borderId="1" xfId="0" applyFont="1" applyBorder="1" applyAlignment="1">
      <alignment horizontal="left"/>
    </xf>
    <xf numFmtId="0" fontId="57" fillId="0" borderId="3" xfId="0" applyFont="1" applyBorder="1" applyAlignment="1">
      <alignment horizontal="left"/>
    </xf>
    <xf numFmtId="0" fontId="57" fillId="0" borderId="2" xfId="0" applyFont="1" applyBorder="1" applyAlignment="1">
      <alignment horizontal="left"/>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182752</xdr:colOff>
      <xdr:row>4</xdr:row>
      <xdr:rowOff>295057</xdr:rowOff>
    </xdr:from>
    <xdr:to>
      <xdr:col>0</xdr:col>
      <xdr:colOff>386859</xdr:colOff>
      <xdr:row>4</xdr:row>
      <xdr:rowOff>999907</xdr:rowOff>
    </xdr:to>
    <xdr:sp macro="" textlink="">
      <xdr:nvSpPr>
        <xdr:cNvPr id="2" name="Accolade ouvrante 1">
          <a:extLst>
            <a:ext uri="{FF2B5EF4-FFF2-40B4-BE49-F238E27FC236}">
              <a16:creationId xmlns:a16="http://schemas.microsoft.com/office/drawing/2014/main" id="{C5D52A7C-8F3D-4B38-A58B-6F1FC0D57287}"/>
            </a:ext>
          </a:extLst>
        </xdr:cNvPr>
        <xdr:cNvSpPr/>
      </xdr:nvSpPr>
      <xdr:spPr>
        <a:xfrm>
          <a:off x="182752" y="2038132"/>
          <a:ext cx="204107" cy="704850"/>
        </a:xfrm>
        <a:prstGeom prst="leftBrace">
          <a:avLst/>
        </a:prstGeom>
        <a:ln w="190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90" zoomScaleNormal="90" workbookViewId="0">
      <selection activeCell="C1" sqref="C1:D1"/>
    </sheetView>
  </sheetViews>
  <sheetFormatPr baseColWidth="10" defaultRowHeight="15" x14ac:dyDescent="0.25"/>
  <cols>
    <col min="1" max="1" width="67.140625" customWidth="1"/>
    <col min="2" max="2" width="42.7109375" customWidth="1"/>
    <col min="3" max="3" width="5.5703125" customWidth="1"/>
    <col min="4" max="4" width="5.140625" customWidth="1"/>
    <col min="5" max="5" width="4.42578125" customWidth="1"/>
    <col min="6" max="6" width="4.85546875" customWidth="1"/>
    <col min="7" max="7" width="5.42578125" customWidth="1"/>
    <col min="8" max="8" width="4.7109375" customWidth="1"/>
    <col min="9" max="9" width="6" customWidth="1"/>
    <col min="10" max="10" width="4.140625" hidden="1" customWidth="1"/>
    <col min="11" max="11" width="15.5703125" customWidth="1"/>
    <col min="12" max="12" width="7.140625" customWidth="1"/>
    <col min="13" max="14" width="25.28515625" customWidth="1"/>
  </cols>
  <sheetData>
    <row r="1" spans="1:12" ht="45" customHeight="1" x14ac:dyDescent="0.25">
      <c r="A1" s="208" t="s">
        <v>66</v>
      </c>
      <c r="B1" s="209"/>
      <c r="C1" s="217" t="s">
        <v>129</v>
      </c>
      <c r="D1" s="218"/>
      <c r="E1" s="215"/>
      <c r="F1" s="215"/>
      <c r="G1" s="215"/>
      <c r="H1" s="215"/>
      <c r="I1" s="216"/>
      <c r="J1" s="19"/>
      <c r="K1" s="127" t="s">
        <v>67</v>
      </c>
    </row>
    <row r="2" spans="1:12" ht="27.75" customHeight="1" x14ac:dyDescent="0.25">
      <c r="A2" s="208" t="s">
        <v>19</v>
      </c>
      <c r="B2" s="209"/>
      <c r="C2" s="210" t="s">
        <v>25</v>
      </c>
      <c r="D2" s="211"/>
      <c r="E2" s="211"/>
      <c r="F2" s="212"/>
      <c r="G2" s="81" t="s">
        <v>1</v>
      </c>
      <c r="H2" s="213"/>
      <c r="I2" s="214"/>
      <c r="J2" s="19"/>
      <c r="K2" s="29" t="s">
        <v>9</v>
      </c>
    </row>
    <row r="3" spans="1:12" ht="15.75" thickBot="1" x14ac:dyDescent="0.3">
      <c r="A3" s="178" t="s">
        <v>128</v>
      </c>
      <c r="B3" s="178"/>
      <c r="C3" s="178"/>
      <c r="D3" s="178"/>
      <c r="E3" s="178"/>
      <c r="F3" s="178"/>
      <c r="G3" s="178"/>
      <c r="H3" s="178"/>
      <c r="I3" s="178"/>
      <c r="J3" s="46"/>
      <c r="K3" s="65"/>
      <c r="L3" s="63"/>
    </row>
    <row r="4" spans="1:12" ht="23.25" thickBot="1" x14ac:dyDescent="0.3">
      <c r="A4" s="82" t="s">
        <v>26</v>
      </c>
      <c r="B4" s="83" t="s">
        <v>0</v>
      </c>
      <c r="C4" s="1" t="s">
        <v>4</v>
      </c>
      <c r="D4" s="69" t="s">
        <v>2</v>
      </c>
      <c r="E4" s="1" t="s">
        <v>70</v>
      </c>
      <c r="F4" s="68" t="s">
        <v>112</v>
      </c>
      <c r="G4" s="68" t="s">
        <v>111</v>
      </c>
      <c r="H4" s="68" t="s">
        <v>110</v>
      </c>
      <c r="I4" s="70" t="s">
        <v>109</v>
      </c>
      <c r="J4" s="47"/>
      <c r="K4" s="64" t="s">
        <v>13</v>
      </c>
      <c r="L4" s="129" t="s">
        <v>2</v>
      </c>
    </row>
    <row r="5" spans="1:12" ht="120" x14ac:dyDescent="0.25">
      <c r="A5" s="71" t="s">
        <v>8</v>
      </c>
      <c r="B5" s="67" t="s">
        <v>101</v>
      </c>
      <c r="C5" s="93">
        <v>0.1</v>
      </c>
      <c r="D5" s="20">
        <v>10</v>
      </c>
      <c r="E5" s="84"/>
      <c r="F5" s="3"/>
      <c r="G5" s="3"/>
      <c r="H5" s="3"/>
      <c r="I5" s="3"/>
      <c r="J5" s="17">
        <f>IF(I5&lt;&gt;"",20/20,IF(H5&lt;&gt;"",15/20,IF(G5&lt;&gt;"",8/20,IF(F5&lt;&gt;"",2/20,0))))*$C$5*100</f>
        <v>0</v>
      </c>
      <c r="K5" s="45"/>
      <c r="L5" s="130">
        <f>IF(K5="x",(J5-J5),J5)</f>
        <v>0</v>
      </c>
    </row>
    <row r="6" spans="1:12" s="40" customFormat="1" x14ac:dyDescent="0.25">
      <c r="A6" s="186" t="s">
        <v>47</v>
      </c>
      <c r="B6" s="187"/>
      <c r="C6" s="187"/>
      <c r="D6" s="187"/>
      <c r="E6" s="187"/>
      <c r="F6" s="187"/>
      <c r="G6" s="187"/>
      <c r="H6" s="187"/>
      <c r="I6" s="188"/>
      <c r="J6" s="39"/>
      <c r="K6" s="72" t="s">
        <v>7</v>
      </c>
      <c r="L6" s="131"/>
    </row>
    <row r="7" spans="1:12" ht="60" x14ac:dyDescent="0.25">
      <c r="A7" s="75" t="s">
        <v>21</v>
      </c>
      <c r="B7" s="67" t="s">
        <v>102</v>
      </c>
      <c r="C7" s="94">
        <v>0.2</v>
      </c>
      <c r="D7" s="27">
        <v>20</v>
      </c>
      <c r="E7" s="85"/>
      <c r="F7" s="3"/>
      <c r="G7" s="3"/>
      <c r="H7" s="3"/>
      <c r="I7" s="3"/>
      <c r="J7" s="18">
        <f>IF(I7&lt;&gt;"",20/20,IF(H7&lt;&gt;"",15/20,IF(G7&lt;&gt;"",8/20,IF(F7&lt;&gt;"",2/20,0))))*$C$7*100</f>
        <v>0</v>
      </c>
      <c r="K7" s="26"/>
      <c r="L7" s="130">
        <f>IF(K7="x",(J7/2),J7)</f>
        <v>0</v>
      </c>
    </row>
    <row r="8" spans="1:12" s="40" customFormat="1" x14ac:dyDescent="0.25">
      <c r="A8" s="189" t="s">
        <v>48</v>
      </c>
      <c r="B8" s="187"/>
      <c r="C8" s="187"/>
      <c r="D8" s="187"/>
      <c r="E8" s="187"/>
      <c r="F8" s="187"/>
      <c r="G8" s="187"/>
      <c r="H8" s="187"/>
      <c r="I8" s="188"/>
      <c r="J8" s="39"/>
      <c r="K8" s="142"/>
      <c r="L8" s="131"/>
    </row>
    <row r="9" spans="1:12" ht="60" x14ac:dyDescent="0.25">
      <c r="A9" s="76" t="s">
        <v>20</v>
      </c>
      <c r="B9" s="67" t="s">
        <v>103</v>
      </c>
      <c r="C9" s="93">
        <v>0.45</v>
      </c>
      <c r="D9" s="20">
        <v>45</v>
      </c>
      <c r="E9" s="84"/>
      <c r="F9" s="3"/>
      <c r="G9" s="3"/>
      <c r="H9" s="3"/>
      <c r="I9" s="3"/>
      <c r="J9" s="18">
        <f>IF(I9&lt;&gt;"",20/20,IF(H9&lt;&gt;"",15/20,IF(G9&lt;&gt;"",8/20,IF(F9&lt;&gt;"",2/20,0))))*$C$9*100</f>
        <v>0</v>
      </c>
      <c r="K9" s="43"/>
      <c r="L9" s="130">
        <f>J9</f>
        <v>0</v>
      </c>
    </row>
    <row r="10" spans="1:12" s="40" customFormat="1" x14ac:dyDescent="0.25">
      <c r="A10" s="190" t="s">
        <v>49</v>
      </c>
      <c r="B10" s="191"/>
      <c r="C10" s="191"/>
      <c r="D10" s="191"/>
      <c r="E10" s="191"/>
      <c r="F10" s="191"/>
      <c r="G10" s="191"/>
      <c r="H10" s="191"/>
      <c r="I10" s="192"/>
      <c r="J10" s="39"/>
      <c r="K10" s="73" t="s">
        <v>7</v>
      </c>
      <c r="L10" s="132"/>
    </row>
    <row r="11" spans="1:12" ht="36" x14ac:dyDescent="0.25">
      <c r="A11" s="77" t="s">
        <v>23</v>
      </c>
      <c r="B11" s="74" t="s">
        <v>22</v>
      </c>
      <c r="C11" s="93">
        <v>0.05</v>
      </c>
      <c r="D11" s="20">
        <v>5</v>
      </c>
      <c r="E11" s="84"/>
      <c r="F11" s="3"/>
      <c r="G11" s="3"/>
      <c r="H11" s="3"/>
      <c r="I11" s="3"/>
      <c r="J11" s="18">
        <f>IF(I11&lt;&gt;"",20/20,IF(H11&lt;&gt;"",15/20,IF(G11&lt;&gt;"",8/20,IF(F11&lt;&gt;"",2/20,0))))*$C$11*100</f>
        <v>0</v>
      </c>
      <c r="K11" s="26"/>
      <c r="L11" s="133">
        <f>IF(K11="x",(J11/2),J11)</f>
        <v>0</v>
      </c>
    </row>
    <row r="12" spans="1:12" ht="48" x14ac:dyDescent="0.25">
      <c r="A12" s="78" t="s">
        <v>24</v>
      </c>
      <c r="B12" s="74" t="s">
        <v>22</v>
      </c>
      <c r="C12" s="93">
        <v>0.1</v>
      </c>
      <c r="D12" s="20">
        <v>10</v>
      </c>
      <c r="E12" s="84"/>
      <c r="F12" s="3"/>
      <c r="G12" s="3"/>
      <c r="H12" s="42"/>
      <c r="I12" s="3"/>
      <c r="J12" s="41">
        <f>IF(I12&lt;&gt;"",20/20,IF(H12&lt;&gt;"",15/20,IF(G12&lt;&gt;"",8/20,IF(F12&lt;&gt;"",2/20,0))))*$C$12*100</f>
        <v>0</v>
      </c>
      <c r="K12" s="26"/>
      <c r="L12" s="134">
        <f>IF(K12="x",(J12/2),J12)</f>
        <v>0</v>
      </c>
    </row>
    <row r="13" spans="1:12" ht="24" customHeight="1" x14ac:dyDescent="0.25">
      <c r="A13" s="198" t="s">
        <v>106</v>
      </c>
      <c r="B13" s="199"/>
      <c r="C13" s="199"/>
      <c r="D13" s="199"/>
      <c r="E13" s="199"/>
      <c r="F13" s="199"/>
      <c r="G13" s="199"/>
      <c r="H13" s="199"/>
      <c r="I13" s="199"/>
      <c r="J13" s="200"/>
      <c r="K13" s="73" t="s">
        <v>104</v>
      </c>
      <c r="L13" s="135"/>
    </row>
    <row r="14" spans="1:12" ht="72.75" thickBot="1" x14ac:dyDescent="0.3">
      <c r="A14" s="79" t="s">
        <v>105</v>
      </c>
      <c r="B14" s="161" t="s">
        <v>107</v>
      </c>
      <c r="C14" s="93">
        <v>0.1</v>
      </c>
      <c r="D14" s="24">
        <v>10</v>
      </c>
      <c r="E14" s="86"/>
      <c r="F14" s="51"/>
      <c r="G14" s="51"/>
      <c r="H14" s="51"/>
      <c r="I14" s="51"/>
      <c r="J14" s="18">
        <f>IF(I14&lt;&gt;"",20/20,IF(H14&lt;&gt;"",15/20,IF(G14&lt;&gt;"",8/20,IF(F14&lt;&gt;"",2/20,0))))*$C$14*100</f>
        <v>0</v>
      </c>
      <c r="K14" s="26"/>
      <c r="L14" s="133">
        <f>IF(K14="x",(J14/2),J14)</f>
        <v>0</v>
      </c>
    </row>
    <row r="15" spans="1:12" ht="16.5" thickBot="1" x14ac:dyDescent="0.3">
      <c r="A15" s="193" t="s">
        <v>3</v>
      </c>
      <c r="B15" s="122" t="s">
        <v>61</v>
      </c>
      <c r="C15" s="95">
        <f>C5+C7+C9+C11+C12+C14</f>
        <v>1</v>
      </c>
      <c r="D15" s="25">
        <v>100</v>
      </c>
      <c r="E15" s="7"/>
      <c r="F15" s="195">
        <f>L15</f>
        <v>0</v>
      </c>
      <c r="G15" s="196"/>
      <c r="H15" s="196"/>
      <c r="I15" s="196"/>
      <c r="J15" s="53">
        <f>SUM(J5:J14)</f>
        <v>0</v>
      </c>
      <c r="K15" s="44"/>
      <c r="L15" s="136">
        <f>SUM(L5:L14)</f>
        <v>0</v>
      </c>
    </row>
    <row r="16" spans="1:12" ht="16.5" thickBot="1" x14ac:dyDescent="0.3">
      <c r="A16" s="194"/>
      <c r="B16" s="123" t="s">
        <v>62</v>
      </c>
      <c r="C16" s="96">
        <v>1</v>
      </c>
      <c r="D16" s="52">
        <v>20</v>
      </c>
      <c r="E16" s="7"/>
      <c r="F16" s="197">
        <f>F15/5</f>
        <v>0</v>
      </c>
      <c r="G16" s="197"/>
      <c r="H16" s="197"/>
      <c r="I16" s="197"/>
      <c r="J16" s="54"/>
      <c r="K16" s="9"/>
    </row>
    <row r="17" spans="1:11" x14ac:dyDescent="0.25">
      <c r="A17" s="201" t="s">
        <v>16</v>
      </c>
      <c r="B17" s="202"/>
      <c r="C17" s="203" t="s">
        <v>27</v>
      </c>
      <c r="D17" s="204"/>
      <c r="E17" s="205"/>
      <c r="F17" s="206"/>
      <c r="G17" s="206"/>
      <c r="H17" s="206"/>
      <c r="I17" s="207"/>
      <c r="J17" s="87"/>
      <c r="K17" s="9"/>
    </row>
    <row r="18" spans="1:11" x14ac:dyDescent="0.25">
      <c r="A18" s="179"/>
      <c r="B18" s="180"/>
      <c r="C18" s="181"/>
      <c r="D18" s="182"/>
      <c r="E18" s="183"/>
      <c r="F18" s="184"/>
      <c r="G18" s="184"/>
      <c r="H18" s="184"/>
      <c r="I18" s="185"/>
      <c r="J18" s="19"/>
      <c r="K18" s="9"/>
    </row>
    <row r="19" spans="1:11" x14ac:dyDescent="0.25">
      <c r="A19" s="143" t="s">
        <v>71</v>
      </c>
      <c r="B19" s="28"/>
      <c r="C19" s="28"/>
      <c r="D19" s="28"/>
      <c r="E19" s="28"/>
      <c r="F19" s="28"/>
      <c r="G19" s="28"/>
      <c r="H19" s="28"/>
      <c r="I19" s="57"/>
      <c r="J19" s="19"/>
      <c r="K19" s="9"/>
    </row>
    <row r="20" spans="1:11" x14ac:dyDescent="0.25">
      <c r="A20" s="58"/>
      <c r="B20" s="58"/>
      <c r="C20" s="58"/>
      <c r="D20" s="58"/>
      <c r="E20" s="58"/>
      <c r="F20" s="58"/>
      <c r="G20" s="58"/>
      <c r="H20" s="58"/>
      <c r="I20" s="58"/>
      <c r="J20" s="19"/>
      <c r="K20" s="9"/>
    </row>
    <row r="21" spans="1:11" ht="15.75" x14ac:dyDescent="0.25">
      <c r="A21" s="91" t="s">
        <v>37</v>
      </c>
      <c r="B21" s="175" t="s">
        <v>29</v>
      </c>
      <c r="C21" s="175"/>
      <c r="D21" s="175"/>
      <c r="E21" s="175"/>
      <c r="F21" s="175"/>
      <c r="G21" s="175"/>
      <c r="H21" s="175"/>
      <c r="I21" s="175"/>
      <c r="J21" s="175"/>
      <c r="K21" s="175"/>
    </row>
    <row r="22" spans="1:11" x14ac:dyDescent="0.25">
      <c r="A22" s="117" t="s">
        <v>14</v>
      </c>
      <c r="B22" s="176" t="s">
        <v>50</v>
      </c>
      <c r="C22" s="176"/>
      <c r="D22" s="176"/>
      <c r="E22" s="176"/>
      <c r="F22" s="176"/>
      <c r="G22" s="176"/>
      <c r="H22" s="176"/>
      <c r="I22" s="176"/>
      <c r="J22" s="176"/>
      <c r="K22" s="176"/>
    </row>
    <row r="23" spans="1:11" ht="27" x14ac:dyDescent="0.25">
      <c r="A23" s="118" t="s">
        <v>51</v>
      </c>
      <c r="B23" s="177" t="s">
        <v>93</v>
      </c>
      <c r="C23" s="177"/>
      <c r="D23" s="177"/>
      <c r="E23" s="177"/>
      <c r="F23" s="177"/>
      <c r="G23" s="177"/>
      <c r="H23" s="177"/>
      <c r="I23" s="177"/>
      <c r="J23" s="177"/>
      <c r="K23" s="177"/>
    </row>
    <row r="24" spans="1:11" s="62" customFormat="1" ht="27" customHeight="1" x14ac:dyDescent="0.25">
      <c r="A24" s="118" t="s">
        <v>17</v>
      </c>
      <c r="B24" s="177" t="s">
        <v>94</v>
      </c>
      <c r="C24" s="177"/>
      <c r="D24" s="177"/>
      <c r="E24" s="177"/>
      <c r="F24" s="177"/>
      <c r="G24" s="177"/>
      <c r="H24" s="177"/>
      <c r="I24" s="177"/>
      <c r="J24" s="177"/>
      <c r="K24" s="177"/>
    </row>
    <row r="25" spans="1:11" ht="25.5" customHeight="1" x14ac:dyDescent="0.25">
      <c r="A25" s="117" t="s">
        <v>15</v>
      </c>
      <c r="B25" s="177" t="s">
        <v>95</v>
      </c>
      <c r="C25" s="177"/>
      <c r="D25" s="177"/>
      <c r="E25" s="177"/>
      <c r="F25" s="177"/>
      <c r="G25" s="177"/>
      <c r="H25" s="177"/>
      <c r="I25" s="177"/>
      <c r="J25" s="177"/>
      <c r="K25" s="177"/>
    </row>
    <row r="26" spans="1:11" ht="23.25" customHeight="1" x14ac:dyDescent="0.25">
      <c r="A26" s="118" t="s">
        <v>78</v>
      </c>
      <c r="B26" s="177" t="s">
        <v>96</v>
      </c>
      <c r="C26" s="177"/>
      <c r="D26" s="177"/>
      <c r="E26" s="177"/>
      <c r="F26" s="177"/>
      <c r="G26" s="177"/>
      <c r="H26" s="177"/>
      <c r="I26" s="177"/>
      <c r="J26" s="177"/>
      <c r="K26" s="177"/>
    </row>
    <row r="27" spans="1:11" ht="21.75" customHeight="1" x14ac:dyDescent="0.25">
      <c r="A27" s="118" t="s">
        <v>79</v>
      </c>
      <c r="B27" s="177" t="s">
        <v>97</v>
      </c>
      <c r="C27" s="177"/>
      <c r="D27" s="177"/>
      <c r="E27" s="177"/>
      <c r="F27" s="177"/>
      <c r="G27" s="177"/>
      <c r="H27" s="177"/>
      <c r="I27" s="177"/>
      <c r="J27" s="177"/>
      <c r="K27" s="177"/>
    </row>
    <row r="28" spans="1:11" ht="24.75" customHeight="1" x14ac:dyDescent="0.25">
      <c r="A28" s="118" t="s">
        <v>80</v>
      </c>
      <c r="B28" s="177" t="s">
        <v>97</v>
      </c>
      <c r="C28" s="177"/>
      <c r="D28" s="177"/>
      <c r="E28" s="177"/>
      <c r="F28" s="177"/>
      <c r="G28" s="177"/>
      <c r="H28" s="177"/>
      <c r="I28" s="177"/>
      <c r="J28" s="177"/>
      <c r="K28" s="177"/>
    </row>
    <row r="29" spans="1:11" ht="27" customHeight="1" x14ac:dyDescent="0.25">
      <c r="A29" s="118" t="s">
        <v>52</v>
      </c>
      <c r="B29" s="177" t="s">
        <v>97</v>
      </c>
      <c r="C29" s="177"/>
      <c r="D29" s="177"/>
      <c r="E29" s="177"/>
      <c r="F29" s="177"/>
      <c r="G29" s="177"/>
      <c r="H29" s="177"/>
      <c r="I29" s="177"/>
      <c r="J29" s="177"/>
      <c r="K29" s="177"/>
    </row>
    <row r="30" spans="1:11" ht="24.75" customHeight="1" x14ac:dyDescent="0.25">
      <c r="A30" s="118" t="s">
        <v>53</v>
      </c>
      <c r="B30" s="177" t="s">
        <v>98</v>
      </c>
      <c r="C30" s="177"/>
      <c r="D30" s="177"/>
      <c r="E30" s="177"/>
      <c r="F30" s="177"/>
      <c r="G30" s="177"/>
      <c r="H30" s="177"/>
      <c r="I30" s="177"/>
      <c r="J30" s="177"/>
      <c r="K30" s="177"/>
    </row>
    <row r="31" spans="1:11" ht="93.75" customHeight="1" x14ac:dyDescent="0.25">
      <c r="A31" s="173" t="s">
        <v>54</v>
      </c>
      <c r="B31" s="174"/>
      <c r="C31" s="174"/>
      <c r="D31" s="174"/>
      <c r="E31" s="174"/>
      <c r="F31" s="174"/>
      <c r="G31" s="174"/>
      <c r="H31" s="174"/>
      <c r="I31" s="174"/>
    </row>
  </sheetData>
  <sheetProtection pivotTables="0"/>
  <protectedRanges>
    <protectedRange sqref="F5:I9 F11:I16" name="Plage1_7_1"/>
  </protectedRanges>
  <mergeCells count="29">
    <mergeCell ref="A1:B1"/>
    <mergeCell ref="A2:B2"/>
    <mergeCell ref="C2:F2"/>
    <mergeCell ref="H2:I2"/>
    <mergeCell ref="E1:I1"/>
    <mergeCell ref="C1:D1"/>
    <mergeCell ref="A3:I3"/>
    <mergeCell ref="A18:B18"/>
    <mergeCell ref="C18:I18"/>
    <mergeCell ref="A6:I6"/>
    <mergeCell ref="A8:I8"/>
    <mergeCell ref="A10:I10"/>
    <mergeCell ref="A15:A16"/>
    <mergeCell ref="F15:I15"/>
    <mergeCell ref="F16:I16"/>
    <mergeCell ref="A13:J13"/>
    <mergeCell ref="A17:B17"/>
    <mergeCell ref="C17:I17"/>
    <mergeCell ref="A31:I31"/>
    <mergeCell ref="B21:K21"/>
    <mergeCell ref="B22:K22"/>
    <mergeCell ref="B23:K23"/>
    <mergeCell ref="B24:K24"/>
    <mergeCell ref="B25:K25"/>
    <mergeCell ref="B26:K26"/>
    <mergeCell ref="B27:K27"/>
    <mergeCell ref="B28:K28"/>
    <mergeCell ref="B29:K29"/>
    <mergeCell ref="B30:K30"/>
  </mergeCells>
  <pageMargins left="0.31496062992125984" right="0.31496062992125984" top="0.35433070866141736" bottom="0.35433070866141736" header="0.31496062992125984" footer="0.31496062992125984"/>
  <pageSetup paperSize="9" scale="58" orientation="portrait" horizontalDpi="360" verticalDpi="36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0" zoomScaleNormal="90" workbookViewId="0">
      <selection activeCell="C2" sqref="C2:F2"/>
    </sheetView>
  </sheetViews>
  <sheetFormatPr baseColWidth="10" defaultRowHeight="15" x14ac:dyDescent="0.25"/>
  <cols>
    <col min="1" max="1" width="41.85546875" customWidth="1"/>
    <col min="2" max="2" width="48.140625" customWidth="1"/>
    <col min="3" max="3" width="6.140625" customWidth="1"/>
    <col min="4" max="4" width="4.7109375" customWidth="1"/>
    <col min="5" max="5" width="4.140625" customWidth="1"/>
    <col min="6" max="6" width="5.5703125" customWidth="1"/>
    <col min="7" max="7" width="4.7109375" customWidth="1"/>
    <col min="8" max="8" width="4.5703125" customWidth="1"/>
    <col min="9" max="9" width="7" customWidth="1"/>
    <col min="10" max="10" width="23" hidden="1" customWidth="1"/>
    <col min="11" max="11" width="16" customWidth="1"/>
    <col min="12" max="12" width="7.5703125" customWidth="1"/>
  </cols>
  <sheetData>
    <row r="1" spans="1:12" ht="49.5" customHeight="1" x14ac:dyDescent="0.25">
      <c r="A1" s="208" t="s">
        <v>68</v>
      </c>
      <c r="B1" s="209"/>
      <c r="C1" s="217" t="s">
        <v>129</v>
      </c>
      <c r="D1" s="218"/>
      <c r="E1" s="218"/>
      <c r="F1" s="88"/>
      <c r="G1" s="88"/>
      <c r="H1" s="88"/>
      <c r="I1" s="89"/>
      <c r="J1" s="14"/>
      <c r="K1" s="128" t="s">
        <v>67</v>
      </c>
      <c r="L1" s="50"/>
    </row>
    <row r="2" spans="1:12" ht="34.5" customHeight="1" x14ac:dyDescent="0.25">
      <c r="A2" s="208" t="s">
        <v>31</v>
      </c>
      <c r="B2" s="209"/>
      <c r="C2" s="210" t="s">
        <v>28</v>
      </c>
      <c r="D2" s="211"/>
      <c r="E2" s="211"/>
      <c r="F2" s="212"/>
      <c r="G2" s="90" t="s">
        <v>1</v>
      </c>
      <c r="H2" s="220"/>
      <c r="I2" s="221"/>
      <c r="J2" s="14"/>
      <c r="K2" s="29" t="s">
        <v>18</v>
      </c>
      <c r="L2" s="50"/>
    </row>
    <row r="3" spans="1:12" ht="27" customHeight="1" thickBot="1" x14ac:dyDescent="0.3">
      <c r="A3" s="178" t="s">
        <v>128</v>
      </c>
      <c r="B3" s="178"/>
      <c r="C3" s="178"/>
      <c r="D3" s="178"/>
      <c r="E3" s="178"/>
      <c r="F3" s="178"/>
      <c r="G3" s="178"/>
      <c r="H3" s="178"/>
      <c r="I3" s="178"/>
      <c r="J3" s="14"/>
      <c r="K3" s="80"/>
      <c r="L3" s="50"/>
    </row>
    <row r="4" spans="1:12" ht="26.25" customHeight="1" thickBot="1" x14ac:dyDescent="0.3">
      <c r="A4" s="82" t="s">
        <v>26</v>
      </c>
      <c r="B4" s="83" t="s">
        <v>0</v>
      </c>
      <c r="C4" s="1" t="s">
        <v>4</v>
      </c>
      <c r="D4" s="69" t="s">
        <v>2</v>
      </c>
      <c r="E4" s="1" t="s">
        <v>70</v>
      </c>
      <c r="F4" s="68" t="s">
        <v>112</v>
      </c>
      <c r="G4" s="68" t="s">
        <v>111</v>
      </c>
      <c r="H4" s="68" t="s">
        <v>110</v>
      </c>
      <c r="I4" s="70" t="s">
        <v>109</v>
      </c>
      <c r="J4" s="47"/>
      <c r="K4" s="103" t="s">
        <v>13</v>
      </c>
      <c r="L4" s="129" t="s">
        <v>2</v>
      </c>
    </row>
    <row r="5" spans="1:12" ht="90.75" customHeight="1" x14ac:dyDescent="0.25">
      <c r="A5" s="2" t="s">
        <v>30</v>
      </c>
      <c r="B5" s="67" t="s">
        <v>100</v>
      </c>
      <c r="C5" s="30">
        <v>0.1</v>
      </c>
      <c r="D5" s="7">
        <v>6</v>
      </c>
      <c r="E5" s="97"/>
      <c r="F5" s="3"/>
      <c r="G5" s="3"/>
      <c r="H5" s="3"/>
      <c r="I5" s="3"/>
      <c r="J5" s="17">
        <f>IF(I5&lt;&gt;"",20/20,IF(H5&lt;&gt;"",15/20,IF(G5&lt;&gt;"",8/20,IF(F5&lt;&gt;"",2/20,0))))*$C$5*60</f>
        <v>0</v>
      </c>
      <c r="K5" s="45"/>
      <c r="L5" s="137">
        <f>IF(K5="x",0,J5)</f>
        <v>0</v>
      </c>
    </row>
    <row r="6" spans="1:12" ht="16.5" customHeight="1" x14ac:dyDescent="0.25">
      <c r="A6" s="222" t="s">
        <v>113</v>
      </c>
      <c r="B6" s="223"/>
      <c r="C6" s="223"/>
      <c r="D6" s="223"/>
      <c r="E6" s="223"/>
      <c r="F6" s="223"/>
      <c r="G6" s="223"/>
      <c r="H6" s="223"/>
      <c r="I6" s="224"/>
      <c r="J6" s="16"/>
      <c r="K6" s="99" t="s">
        <v>7</v>
      </c>
      <c r="L6" s="138"/>
    </row>
    <row r="7" spans="1:12" ht="51" customHeight="1" x14ac:dyDescent="0.25">
      <c r="A7" s="33" t="s">
        <v>6</v>
      </c>
      <c r="B7" s="67" t="s">
        <v>32</v>
      </c>
      <c r="C7" s="30">
        <v>0.35</v>
      </c>
      <c r="D7" s="7">
        <v>21</v>
      </c>
      <c r="E7" s="7"/>
      <c r="F7" s="3"/>
      <c r="G7" s="3"/>
      <c r="H7" s="3"/>
      <c r="I7" s="3"/>
      <c r="J7" s="18">
        <f>IF(I7&lt;&gt;"",20/20,IF(H7&lt;&gt;"",15/20,IF(G7&lt;&gt;"",8/20,IF(F7&lt;&gt;"",2/20,0))))*$C$7*60</f>
        <v>0</v>
      </c>
      <c r="K7" s="26"/>
      <c r="L7" s="139">
        <f>IF(K7="x",(J7/2),J7)</f>
        <v>0</v>
      </c>
    </row>
    <row r="8" spans="1:12" ht="18.75" customHeight="1" x14ac:dyDescent="0.25">
      <c r="A8" s="222" t="s">
        <v>60</v>
      </c>
      <c r="B8" s="223"/>
      <c r="C8" s="223"/>
      <c r="D8" s="223"/>
      <c r="E8" s="223"/>
      <c r="F8" s="223"/>
      <c r="G8" s="223"/>
      <c r="H8" s="223"/>
      <c r="I8" s="224"/>
      <c r="J8" s="18"/>
      <c r="K8" s="99" t="s">
        <v>7</v>
      </c>
      <c r="L8" s="139"/>
    </row>
    <row r="9" spans="1:12" ht="75.75" customHeight="1" x14ac:dyDescent="0.25">
      <c r="A9" s="33" t="s">
        <v>33</v>
      </c>
      <c r="B9" s="67" t="s">
        <v>34</v>
      </c>
      <c r="C9" s="30">
        <v>0.3</v>
      </c>
      <c r="D9" s="7">
        <v>18</v>
      </c>
      <c r="E9" s="97"/>
      <c r="F9" s="3"/>
      <c r="G9" s="3"/>
      <c r="H9" s="3"/>
      <c r="I9" s="3"/>
      <c r="J9" s="18">
        <f>IF(I9&lt;&gt;"",20/20,IF(H9&lt;&gt;"",15/20,IF(G9&lt;&gt;"",8/20,IF(F9&lt;&gt;"",2/20,0))))*$C$9*60</f>
        <v>0</v>
      </c>
      <c r="K9" s="145"/>
      <c r="L9" s="144">
        <f>J9</f>
        <v>0</v>
      </c>
    </row>
    <row r="10" spans="1:12" ht="48" customHeight="1" x14ac:dyDescent="0.25">
      <c r="A10" s="225" t="s">
        <v>108</v>
      </c>
      <c r="B10" s="226"/>
      <c r="C10" s="226"/>
      <c r="D10" s="226"/>
      <c r="E10" s="226"/>
      <c r="F10" s="226"/>
      <c r="G10" s="226"/>
      <c r="H10" s="226"/>
      <c r="I10" s="227"/>
      <c r="J10" s="16"/>
      <c r="K10" s="99" t="s">
        <v>7</v>
      </c>
      <c r="L10" s="140"/>
    </row>
    <row r="11" spans="1:12" ht="234.75" customHeight="1" x14ac:dyDescent="0.25">
      <c r="A11" s="121" t="s">
        <v>72</v>
      </c>
      <c r="B11" s="92" t="s">
        <v>35</v>
      </c>
      <c r="C11" s="31">
        <v>0.25</v>
      </c>
      <c r="D11" s="32">
        <v>15</v>
      </c>
      <c r="E11" s="98"/>
      <c r="F11" s="51"/>
      <c r="G11" s="51"/>
      <c r="H11" s="51"/>
      <c r="I11" s="51"/>
      <c r="J11" s="18">
        <f>IF(I11&lt;&gt;"",20/20,IF(H11&lt;&gt;"",15/20,IF(G11&lt;&gt;"",8/20,IF(F11&lt;&gt;"",2/20,0))))*$C$11*60</f>
        <v>0</v>
      </c>
      <c r="K11" s="48"/>
      <c r="L11" s="140">
        <f>IF(K11="x",(J11/2),J11)</f>
        <v>0</v>
      </c>
    </row>
    <row r="12" spans="1:12" x14ac:dyDescent="0.25">
      <c r="A12" s="228" t="s">
        <v>3</v>
      </c>
      <c r="B12" s="124" t="s">
        <v>63</v>
      </c>
      <c r="C12" s="5">
        <v>1</v>
      </c>
      <c r="D12" s="13">
        <v>60</v>
      </c>
      <c r="E12" s="13"/>
      <c r="F12" s="230">
        <f>L12</f>
        <v>0</v>
      </c>
      <c r="G12" s="231"/>
      <c r="H12" s="231"/>
      <c r="I12" s="232"/>
      <c r="J12" s="15">
        <f>SUM(J5:J11)</f>
        <v>0</v>
      </c>
      <c r="K12" s="49"/>
      <c r="L12" s="140">
        <f>SUM(L5:L11)</f>
        <v>0</v>
      </c>
    </row>
    <row r="13" spans="1:12" x14ac:dyDescent="0.25">
      <c r="A13" s="229"/>
      <c r="B13" s="123" t="s">
        <v>64</v>
      </c>
      <c r="C13" s="5">
        <v>1</v>
      </c>
      <c r="D13" s="12">
        <v>20</v>
      </c>
      <c r="E13" s="66"/>
      <c r="F13" s="233">
        <f>F12/3</f>
        <v>0</v>
      </c>
      <c r="G13" s="234"/>
      <c r="H13" s="234"/>
      <c r="I13" s="235"/>
      <c r="J13" s="6"/>
      <c r="K13" s="9"/>
      <c r="L13" s="34"/>
    </row>
    <row r="14" spans="1:12" ht="23.25" customHeight="1" x14ac:dyDescent="0.25">
      <c r="A14" s="201" t="s">
        <v>16</v>
      </c>
      <c r="B14" s="202"/>
      <c r="C14" s="203" t="s">
        <v>36</v>
      </c>
      <c r="D14" s="204"/>
      <c r="E14" s="204"/>
      <c r="F14" s="204"/>
      <c r="G14" s="204"/>
      <c r="H14" s="204"/>
      <c r="I14" s="236"/>
      <c r="J14" s="6"/>
      <c r="K14" s="9"/>
      <c r="L14" s="100"/>
    </row>
    <row r="15" spans="1:12" ht="82.5" customHeight="1" x14ac:dyDescent="0.25">
      <c r="A15" s="179"/>
      <c r="B15" s="180"/>
      <c r="C15" s="181"/>
      <c r="D15" s="182"/>
      <c r="E15" s="182"/>
      <c r="F15" s="182"/>
      <c r="G15" s="182"/>
      <c r="H15" s="182"/>
      <c r="I15" s="219"/>
      <c r="J15" s="14"/>
      <c r="K15" s="9"/>
      <c r="L15" s="35"/>
    </row>
    <row r="16" spans="1:12" ht="22.5" customHeight="1" x14ac:dyDescent="0.25">
      <c r="A16" s="143" t="s">
        <v>71</v>
      </c>
      <c r="B16" s="59"/>
      <c r="C16" s="60"/>
      <c r="D16" s="60"/>
      <c r="E16" s="60"/>
      <c r="F16" s="60"/>
      <c r="G16" s="60"/>
      <c r="H16" s="60"/>
      <c r="I16" s="60"/>
      <c r="J16" s="14"/>
      <c r="K16" s="9"/>
      <c r="L16" s="35"/>
    </row>
    <row r="17" spans="1:12" ht="15.75" customHeight="1" x14ac:dyDescent="0.25">
      <c r="A17" s="101"/>
      <c r="B17" s="59"/>
      <c r="C17" s="60"/>
      <c r="D17" s="60"/>
      <c r="E17" s="60"/>
      <c r="F17" s="60"/>
      <c r="G17" s="60"/>
      <c r="H17" s="60"/>
      <c r="I17" s="60"/>
      <c r="J17" s="14"/>
      <c r="K17" s="9"/>
      <c r="L17" s="35"/>
    </row>
    <row r="18" spans="1:12" ht="37.5" customHeight="1" x14ac:dyDescent="0.25">
      <c r="A18" s="102" t="s">
        <v>37</v>
      </c>
      <c r="B18" s="175" t="s">
        <v>29</v>
      </c>
      <c r="C18" s="175"/>
      <c r="D18" s="175"/>
      <c r="E18" s="175"/>
      <c r="F18" s="175"/>
      <c r="G18" s="175"/>
      <c r="H18" s="175"/>
      <c r="I18" s="175"/>
      <c r="J18" s="175"/>
      <c r="K18" s="175"/>
    </row>
    <row r="19" spans="1:12" ht="19.5" customHeight="1" x14ac:dyDescent="0.25">
      <c r="A19" s="117" t="s">
        <v>14</v>
      </c>
      <c r="B19" s="176" t="s">
        <v>55</v>
      </c>
      <c r="C19" s="176"/>
      <c r="D19" s="176"/>
      <c r="E19" s="176"/>
      <c r="F19" s="176"/>
      <c r="G19" s="176"/>
      <c r="H19" s="176"/>
      <c r="I19" s="176"/>
      <c r="J19" s="176"/>
      <c r="K19" s="176"/>
    </row>
    <row r="20" spans="1:12" ht="26.25" customHeight="1" x14ac:dyDescent="0.25">
      <c r="A20" s="118" t="s">
        <v>81</v>
      </c>
      <c r="B20" s="176" t="s">
        <v>92</v>
      </c>
      <c r="C20" s="176"/>
      <c r="D20" s="176"/>
      <c r="E20" s="176"/>
      <c r="F20" s="176"/>
      <c r="G20" s="176"/>
      <c r="H20" s="176"/>
      <c r="I20" s="176"/>
      <c r="J20" s="176"/>
      <c r="K20" s="176"/>
    </row>
    <row r="21" spans="1:12" ht="21.75" customHeight="1" x14ac:dyDescent="0.25">
      <c r="A21" s="117" t="s">
        <v>56</v>
      </c>
      <c r="B21" s="177" t="s">
        <v>85</v>
      </c>
      <c r="C21" s="177"/>
      <c r="D21" s="177"/>
      <c r="E21" s="177"/>
      <c r="F21" s="177"/>
      <c r="G21" s="177"/>
      <c r="H21" s="177"/>
      <c r="I21" s="177"/>
      <c r="J21" s="177"/>
      <c r="K21" s="177"/>
    </row>
    <row r="22" spans="1:12" ht="25.5" customHeight="1" x14ac:dyDescent="0.25">
      <c r="A22" s="118" t="s">
        <v>57</v>
      </c>
      <c r="B22" s="177" t="s">
        <v>86</v>
      </c>
      <c r="C22" s="177"/>
      <c r="D22" s="177"/>
      <c r="E22" s="177"/>
      <c r="F22" s="177"/>
      <c r="G22" s="177"/>
      <c r="H22" s="177"/>
      <c r="I22" s="177"/>
      <c r="J22" s="177"/>
      <c r="K22" s="177"/>
    </row>
    <row r="23" spans="1:12" ht="31.5" customHeight="1" x14ac:dyDescent="0.25">
      <c r="A23" s="146" t="s">
        <v>84</v>
      </c>
      <c r="B23" s="243" t="s">
        <v>88</v>
      </c>
      <c r="C23" s="241"/>
      <c r="D23" s="241"/>
      <c r="E23" s="241"/>
      <c r="F23" s="241"/>
      <c r="G23" s="241"/>
      <c r="H23" s="241"/>
      <c r="I23" s="241"/>
      <c r="J23" s="241"/>
      <c r="K23" s="242"/>
    </row>
    <row r="24" spans="1:12" ht="28.5" customHeight="1" x14ac:dyDescent="0.25">
      <c r="A24" s="146" t="s">
        <v>82</v>
      </c>
      <c r="B24" s="240" t="s">
        <v>87</v>
      </c>
      <c r="C24" s="241"/>
      <c r="D24" s="241"/>
      <c r="E24" s="241"/>
      <c r="F24" s="241"/>
      <c r="G24" s="241"/>
      <c r="H24" s="241"/>
      <c r="I24" s="241"/>
      <c r="J24" s="241"/>
      <c r="K24" s="242"/>
    </row>
    <row r="25" spans="1:12" ht="24.75" customHeight="1" x14ac:dyDescent="0.25">
      <c r="A25" s="119" t="s">
        <v>58</v>
      </c>
      <c r="B25" s="176" t="s">
        <v>89</v>
      </c>
      <c r="C25" s="176"/>
      <c r="D25" s="176"/>
      <c r="E25" s="176"/>
      <c r="F25" s="176"/>
      <c r="G25" s="176"/>
      <c r="H25" s="176"/>
      <c r="I25" s="176"/>
      <c r="J25" s="176"/>
      <c r="K25" s="176"/>
    </row>
    <row r="26" spans="1:12" ht="26.25" customHeight="1" x14ac:dyDescent="0.25">
      <c r="A26" s="120" t="s">
        <v>59</v>
      </c>
      <c r="B26" s="176" t="s">
        <v>90</v>
      </c>
      <c r="C26" s="176"/>
      <c r="D26" s="176"/>
      <c r="E26" s="176"/>
      <c r="F26" s="176"/>
      <c r="G26" s="176"/>
      <c r="H26" s="176"/>
      <c r="I26" s="176"/>
      <c r="J26" s="176"/>
      <c r="K26" s="176"/>
    </row>
    <row r="28" spans="1:12" s="56" customFormat="1" ht="66" customHeight="1" x14ac:dyDescent="0.25">
      <c r="A28" s="237" t="s">
        <v>91</v>
      </c>
      <c r="B28" s="238"/>
      <c r="C28" s="238"/>
      <c r="D28" s="238"/>
      <c r="E28" s="238"/>
      <c r="F28" s="238"/>
      <c r="G28" s="239"/>
    </row>
  </sheetData>
  <sheetProtection pivotTables="0"/>
  <protectedRanges>
    <protectedRange sqref="F5:I11" name="Plage1_7_1"/>
    <protectedRange sqref="F12:I13" name="Plage1_7_1_1"/>
  </protectedRanges>
  <mergeCells count="26">
    <mergeCell ref="B22:K22"/>
    <mergeCell ref="A28:G28"/>
    <mergeCell ref="B24:K24"/>
    <mergeCell ref="B23:K23"/>
    <mergeCell ref="B26:K26"/>
    <mergeCell ref="B25:K25"/>
    <mergeCell ref="A14:B14"/>
    <mergeCell ref="A1:B1"/>
    <mergeCell ref="A2:B2"/>
    <mergeCell ref="C2:F2"/>
    <mergeCell ref="A3:I3"/>
    <mergeCell ref="H2:I2"/>
    <mergeCell ref="A6:I6"/>
    <mergeCell ref="A10:I10"/>
    <mergeCell ref="A12:A13"/>
    <mergeCell ref="F12:I12"/>
    <mergeCell ref="F13:I13"/>
    <mergeCell ref="A8:I8"/>
    <mergeCell ref="C14:I14"/>
    <mergeCell ref="C1:E1"/>
    <mergeCell ref="B18:K18"/>
    <mergeCell ref="B19:K19"/>
    <mergeCell ref="B20:K20"/>
    <mergeCell ref="B21:K21"/>
    <mergeCell ref="A15:B15"/>
    <mergeCell ref="C15:I15"/>
  </mergeCells>
  <pageMargins left="0.70866141732283472" right="0.70866141732283472" top="0.74803149606299213" bottom="0.74803149606299213" header="0.31496062992125984" footer="0.31496062992125984"/>
  <pageSetup paperSize="9" scale="58"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zoomScale="90" zoomScaleNormal="90" workbookViewId="0">
      <selection activeCell="C1" sqref="C1:D1"/>
    </sheetView>
  </sheetViews>
  <sheetFormatPr baseColWidth="10" defaultRowHeight="15" x14ac:dyDescent="0.25"/>
  <cols>
    <col min="1" max="1" width="33.140625" customWidth="1"/>
    <col min="2" max="2" width="51" customWidth="1"/>
    <col min="3" max="3" width="8.140625" customWidth="1"/>
    <col min="4" max="5" width="6.42578125" customWidth="1"/>
    <col min="6" max="6" width="6.140625" customWidth="1"/>
    <col min="7" max="7" width="6.85546875" customWidth="1"/>
    <col min="8" max="8" width="7.140625" customWidth="1"/>
    <col min="9" max="9" width="9.28515625" customWidth="1"/>
    <col min="10" max="10" width="7.85546875" customWidth="1"/>
  </cols>
  <sheetData>
    <row r="1" spans="1:12" ht="30.75" customHeight="1" x14ac:dyDescent="0.25">
      <c r="A1" s="210" t="s">
        <v>69</v>
      </c>
      <c r="B1" s="212"/>
      <c r="C1" s="260" t="s">
        <v>129</v>
      </c>
      <c r="D1" s="261"/>
      <c r="E1" s="162"/>
      <c r="F1" s="88"/>
      <c r="G1" s="88"/>
      <c r="H1" s="88"/>
      <c r="I1" s="126" t="s">
        <v>67</v>
      </c>
      <c r="J1" s="21"/>
    </row>
    <row r="2" spans="1:12" ht="22.5" customHeight="1" x14ac:dyDescent="0.25">
      <c r="A2" s="262" t="s">
        <v>38</v>
      </c>
      <c r="B2" s="263"/>
      <c r="C2" s="210" t="s">
        <v>39</v>
      </c>
      <c r="D2" s="211"/>
      <c r="E2" s="211"/>
      <c r="F2" s="212"/>
      <c r="G2" s="256" t="s">
        <v>1</v>
      </c>
      <c r="H2" s="257"/>
      <c r="I2" s="55" t="s">
        <v>18</v>
      </c>
      <c r="J2" s="21"/>
    </row>
    <row r="3" spans="1:12" x14ac:dyDescent="0.25">
      <c r="A3" s="178" t="s">
        <v>128</v>
      </c>
      <c r="B3" s="178"/>
      <c r="C3" s="178"/>
      <c r="D3" s="178"/>
      <c r="E3" s="178"/>
      <c r="F3" s="178"/>
      <c r="G3" s="178"/>
      <c r="H3" s="178"/>
      <c r="I3" s="178"/>
      <c r="J3" s="21"/>
    </row>
    <row r="4" spans="1:12" ht="71.25" customHeight="1" x14ac:dyDescent="0.25">
      <c r="A4" s="8" t="s">
        <v>5</v>
      </c>
      <c r="B4" s="264" t="s">
        <v>75</v>
      </c>
      <c r="C4" s="264"/>
      <c r="D4" s="264"/>
      <c r="E4" s="264"/>
      <c r="F4" s="264"/>
      <c r="G4" s="264"/>
      <c r="H4" s="264"/>
      <c r="I4" s="265"/>
      <c r="J4" s="21"/>
    </row>
    <row r="5" spans="1:12" x14ac:dyDescent="0.25">
      <c r="A5" s="113" t="s">
        <v>44</v>
      </c>
      <c r="B5" s="114" t="s">
        <v>0</v>
      </c>
      <c r="C5" s="115" t="s">
        <v>4</v>
      </c>
      <c r="D5" s="115" t="s">
        <v>2</v>
      </c>
      <c r="E5" s="115" t="s">
        <v>70</v>
      </c>
      <c r="F5" s="116" t="s">
        <v>124</v>
      </c>
      <c r="G5" s="116" t="s">
        <v>123</v>
      </c>
      <c r="H5" s="116" t="s">
        <v>122</v>
      </c>
      <c r="I5" s="116" t="s">
        <v>121</v>
      </c>
      <c r="J5" s="129" t="s">
        <v>2</v>
      </c>
    </row>
    <row r="6" spans="1:12" ht="15.75" x14ac:dyDescent="0.25">
      <c r="A6" s="266" t="s">
        <v>43</v>
      </c>
      <c r="B6" s="266"/>
      <c r="C6" s="266"/>
      <c r="D6" s="266"/>
      <c r="E6" s="266"/>
      <c r="F6" s="266"/>
      <c r="G6" s="266"/>
      <c r="H6" s="266"/>
      <c r="I6" s="266"/>
      <c r="J6" s="22"/>
    </row>
    <row r="7" spans="1:12" ht="102" x14ac:dyDescent="0.25">
      <c r="A7" s="36" t="s">
        <v>40</v>
      </c>
      <c r="B7" s="4" t="s">
        <v>10</v>
      </c>
      <c r="C7" s="155">
        <v>0.13300000000000001</v>
      </c>
      <c r="D7" s="156">
        <v>4</v>
      </c>
      <c r="E7" s="86"/>
      <c r="F7" s="108"/>
      <c r="G7" s="109"/>
      <c r="H7" s="109"/>
      <c r="I7" s="109"/>
      <c r="J7" s="154">
        <f>IF(I7&lt;&gt;"",4,IF(H7&lt;&gt;"",3,IF(G7&lt;&gt;"",1.5,IF(F7&lt;&gt;"",0.5,IF(F7&lt;&gt;"",0,0)))))</f>
        <v>0</v>
      </c>
      <c r="L7" s="14"/>
    </row>
    <row r="8" spans="1:12" ht="74.25" customHeight="1" x14ac:dyDescent="0.25">
      <c r="A8" s="36" t="s">
        <v>125</v>
      </c>
      <c r="B8" s="4" t="s">
        <v>73</v>
      </c>
      <c r="C8" s="157">
        <v>0.33300000000000002</v>
      </c>
      <c r="D8" s="158">
        <v>10</v>
      </c>
      <c r="E8" s="84"/>
      <c r="F8" s="108"/>
      <c r="G8" s="109"/>
      <c r="H8" s="109"/>
      <c r="I8" s="109"/>
      <c r="J8" s="154">
        <f>IF(I8&lt;&gt;"",10,IF(H8&lt;&gt;"",7.5,IF(G8&lt;&gt;"",4,IF(F8&lt;&gt;"",1,IF(E8&lt;&gt;"",0,0)))))</f>
        <v>0</v>
      </c>
      <c r="L8" s="14"/>
    </row>
    <row r="9" spans="1:12" ht="63.75" x14ac:dyDescent="0.25">
      <c r="A9" s="36" t="s">
        <v>41</v>
      </c>
      <c r="B9" s="4" t="s">
        <v>74</v>
      </c>
      <c r="C9" s="157">
        <v>0.33300000000000002</v>
      </c>
      <c r="D9" s="158">
        <v>10</v>
      </c>
      <c r="E9" s="84"/>
      <c r="F9" s="108"/>
      <c r="G9" s="109"/>
      <c r="H9" s="109"/>
      <c r="I9" s="109"/>
      <c r="J9" s="154">
        <f>IF(I9&lt;&gt;"",10,IF(H9&lt;&gt;"",7.5,IF(G9&lt;&gt;"",4,IF(F9&lt;&gt;"",1,IF(E9&lt;&gt;"",0,0)))))</f>
        <v>0</v>
      </c>
      <c r="L9" s="14"/>
    </row>
    <row r="10" spans="1:12" ht="25.5" x14ac:dyDescent="0.25">
      <c r="A10" s="111" t="s">
        <v>42</v>
      </c>
      <c r="B10" s="112" t="s">
        <v>77</v>
      </c>
      <c r="C10" s="155">
        <v>0.2</v>
      </c>
      <c r="D10" s="144">
        <v>6</v>
      </c>
      <c r="E10" s="148"/>
      <c r="F10" s="23"/>
      <c r="G10" s="23"/>
      <c r="H10" s="23"/>
      <c r="I10" s="23"/>
      <c r="J10" s="154">
        <f>IF(I10&lt;&gt;"",6,IF(H10&lt;&gt;"",4.5,IF(G10&lt;&gt;"",2.5,IF(F10&lt;&gt;"",0.5,IF(F10&lt;&gt;"",0,0)))))</f>
        <v>0</v>
      </c>
      <c r="L10" s="14"/>
    </row>
    <row r="11" spans="1:12" x14ac:dyDescent="0.25">
      <c r="A11" s="10"/>
      <c r="B11" s="11"/>
      <c r="C11" s="159">
        <f>SUM(C7:C10)</f>
        <v>0.99900000000000011</v>
      </c>
      <c r="D11" s="160">
        <f>SUM(D7:D10)</f>
        <v>30</v>
      </c>
      <c r="E11" s="104"/>
      <c r="F11" s="244" t="s">
        <v>11</v>
      </c>
      <c r="G11" s="245"/>
      <c r="H11" s="246">
        <f>SUM(J7:J10)</f>
        <v>0</v>
      </c>
      <c r="I11" s="247"/>
      <c r="J11" s="141"/>
    </row>
    <row r="12" spans="1:12" ht="15.75" x14ac:dyDescent="0.25">
      <c r="A12" s="248" t="s">
        <v>45</v>
      </c>
      <c r="B12" s="249"/>
      <c r="C12" s="249"/>
      <c r="D12" s="249"/>
      <c r="E12" s="249"/>
      <c r="F12" s="249"/>
      <c r="G12" s="249"/>
      <c r="H12" s="249"/>
      <c r="I12" s="250"/>
      <c r="J12" s="141"/>
    </row>
    <row r="13" spans="1:12" ht="38.25" x14ac:dyDescent="0.25">
      <c r="A13" s="172" t="s">
        <v>120</v>
      </c>
      <c r="B13" s="171" t="s">
        <v>46</v>
      </c>
      <c r="C13" s="164">
        <v>0.15</v>
      </c>
      <c r="D13" s="167">
        <v>4.5</v>
      </c>
      <c r="E13" s="149"/>
      <c r="F13" s="150"/>
      <c r="G13" s="150"/>
      <c r="H13" s="150"/>
      <c r="I13" s="150"/>
      <c r="J13" s="153">
        <f>IF(I13&lt;&gt;"",4.5,IF(H13&lt;&gt;"",3.5,IF(G13&lt;&gt;"",2,IF(F13&lt;&gt;"",0.5,IF(F13&lt;&gt;"",0,0)))))</f>
        <v>0</v>
      </c>
    </row>
    <row r="14" spans="1:12" ht="165.75" x14ac:dyDescent="0.25">
      <c r="A14" s="168" t="s">
        <v>119</v>
      </c>
      <c r="B14" s="147" t="s">
        <v>126</v>
      </c>
      <c r="C14" s="164">
        <v>0.2</v>
      </c>
      <c r="D14" s="167">
        <v>6</v>
      </c>
      <c r="E14" s="149"/>
      <c r="F14" s="150"/>
      <c r="G14" s="150"/>
      <c r="H14" s="150"/>
      <c r="I14" s="150"/>
      <c r="J14" s="153">
        <f>IF(I14&lt;&gt;"",6,IF(H14&lt;&gt;"",4.5,IF(G14&lt;&gt;"",2.5,IF(F14&lt;&gt;"",0.5,IF(F14&lt;&gt;"",0,0)))))</f>
        <v>0</v>
      </c>
    </row>
    <row r="15" spans="1:12" ht="33" customHeight="1" x14ac:dyDescent="0.25">
      <c r="A15" s="170" t="s">
        <v>118</v>
      </c>
      <c r="B15" s="169" t="s">
        <v>117</v>
      </c>
      <c r="C15" s="164">
        <v>0.2</v>
      </c>
      <c r="D15" s="167">
        <v>6</v>
      </c>
      <c r="E15" s="149"/>
      <c r="F15" s="150"/>
      <c r="G15" s="150"/>
      <c r="H15" s="150"/>
      <c r="I15" s="150"/>
      <c r="J15" s="153">
        <f>IF(I15&lt;&gt;"",6,IF(H15&lt;&gt;"",4.5,IF(G15&lt;&gt;"",2.5,IF(F15&lt;&gt;"",0.5,IF(F15&lt;&gt;"",0,0)))))</f>
        <v>0</v>
      </c>
    </row>
    <row r="16" spans="1:12" ht="102" x14ac:dyDescent="0.25">
      <c r="A16" s="168" t="s">
        <v>116</v>
      </c>
      <c r="B16" s="147" t="s">
        <v>115</v>
      </c>
      <c r="C16" s="164">
        <f>10/40</f>
        <v>0.25</v>
      </c>
      <c r="D16" s="167">
        <v>7.5</v>
      </c>
      <c r="E16" s="149"/>
      <c r="F16" s="150"/>
      <c r="G16" s="150"/>
      <c r="H16" s="150"/>
      <c r="I16" s="150"/>
      <c r="J16" s="153">
        <f>IF(I16&lt;&gt;"",7.5,IF(H16&lt;&gt;"",5.5,IF(G16&lt;&gt;"",3,IF(F16&lt;&gt;"",0.75,IF(F16&lt;&gt;"",0,0)))))</f>
        <v>0</v>
      </c>
    </row>
    <row r="17" spans="1:10" ht="76.5" x14ac:dyDescent="0.25">
      <c r="A17" s="166" t="s">
        <v>114</v>
      </c>
      <c r="B17" s="165" t="s">
        <v>76</v>
      </c>
      <c r="C17" s="164">
        <v>0.2</v>
      </c>
      <c r="D17" s="163">
        <v>6</v>
      </c>
      <c r="E17" s="151"/>
      <c r="F17" s="150"/>
      <c r="G17" s="152"/>
      <c r="H17" s="150"/>
      <c r="I17" s="152"/>
      <c r="J17" s="153">
        <f>IF(I17&lt;&gt;"",6,IF(H17&lt;&gt;"",4.5,IF(G17&lt;&gt;"",2.5,IF(F17&lt;&gt;"",0.5,IF(F17&lt;&gt;"",0,0)))))</f>
        <v>0</v>
      </c>
    </row>
    <row r="18" spans="1:10" x14ac:dyDescent="0.25">
      <c r="A18" s="37"/>
      <c r="B18" s="38"/>
      <c r="C18" s="110">
        <f>SUM(C13:C17)</f>
        <v>1</v>
      </c>
      <c r="D18" s="125">
        <f>SUM(D13:D17)</f>
        <v>30</v>
      </c>
      <c r="E18" s="105"/>
      <c r="F18" s="251" t="s">
        <v>11</v>
      </c>
      <c r="G18" s="252"/>
      <c r="H18" s="246">
        <f>SUM(J13:J17)</f>
        <v>0</v>
      </c>
      <c r="I18" s="247"/>
      <c r="J18" s="21"/>
    </row>
    <row r="19" spans="1:10" ht="15.75" x14ac:dyDescent="0.25">
      <c r="A19" s="38"/>
      <c r="B19" s="253" t="s">
        <v>65</v>
      </c>
      <c r="C19" s="253"/>
      <c r="D19" s="253"/>
      <c r="E19" s="106"/>
      <c r="F19" s="267">
        <f>H11+H18</f>
        <v>0</v>
      </c>
      <c r="G19" s="268"/>
      <c r="H19" s="268"/>
      <c r="I19" s="269"/>
      <c r="J19" s="21"/>
    </row>
    <row r="20" spans="1:10" ht="15.75" x14ac:dyDescent="0.25">
      <c r="A20" s="61"/>
      <c r="B20" s="270" t="s">
        <v>62</v>
      </c>
      <c r="C20" s="270"/>
      <c r="D20" s="270"/>
      <c r="E20" s="107"/>
      <c r="F20" s="271">
        <f>F19/3</f>
        <v>0</v>
      </c>
      <c r="G20" s="271"/>
      <c r="H20" s="271"/>
      <c r="I20" s="272"/>
      <c r="J20" s="21"/>
    </row>
    <row r="21" spans="1:10" ht="15.75" customHeight="1" x14ac:dyDescent="0.25">
      <c r="A21" s="276" t="s">
        <v>16</v>
      </c>
      <c r="B21" s="277"/>
      <c r="C21" s="181" t="s">
        <v>12</v>
      </c>
      <c r="D21" s="182"/>
      <c r="E21" s="182"/>
      <c r="F21" s="258"/>
      <c r="G21" s="258"/>
      <c r="H21" s="258"/>
      <c r="I21" s="259"/>
      <c r="J21" s="21"/>
    </row>
    <row r="22" spans="1:10" ht="91.5" customHeight="1" x14ac:dyDescent="0.25">
      <c r="A22" s="278"/>
      <c r="B22" s="279"/>
      <c r="C22" s="181"/>
      <c r="D22" s="182"/>
      <c r="E22" s="182"/>
      <c r="F22" s="258"/>
      <c r="G22" s="258"/>
      <c r="H22" s="258"/>
      <c r="I22" s="259"/>
      <c r="J22" s="21"/>
    </row>
    <row r="23" spans="1:10" x14ac:dyDescent="0.25">
      <c r="A23" s="280" t="s">
        <v>83</v>
      </c>
      <c r="B23" s="281"/>
      <c r="C23" s="281"/>
      <c r="D23" s="281"/>
      <c r="E23" s="281"/>
      <c r="F23" s="281"/>
      <c r="G23" s="281"/>
      <c r="H23" s="281"/>
      <c r="I23" s="282"/>
      <c r="J23" s="21"/>
    </row>
    <row r="24" spans="1:10" ht="80.25" customHeight="1" x14ac:dyDescent="0.25">
      <c r="A24" s="273" t="s">
        <v>99</v>
      </c>
      <c r="B24" s="274"/>
      <c r="C24" s="274"/>
      <c r="D24" s="274"/>
      <c r="E24" s="274"/>
      <c r="F24" s="274"/>
      <c r="G24" s="274"/>
      <c r="H24" s="274"/>
      <c r="I24" s="275"/>
      <c r="J24" s="21"/>
    </row>
    <row r="25" spans="1:10" x14ac:dyDescent="0.25">
      <c r="D25" s="9"/>
      <c r="E25" s="9"/>
      <c r="J25" s="21"/>
    </row>
    <row r="26" spans="1:10" ht="94.5" customHeight="1" x14ac:dyDescent="0.25">
      <c r="A26" s="254" t="s">
        <v>127</v>
      </c>
      <c r="B26" s="255"/>
      <c r="C26" s="255"/>
      <c r="D26" s="255"/>
      <c r="E26" s="255"/>
      <c r="F26" s="255"/>
      <c r="G26" s="255"/>
      <c r="H26" s="255"/>
      <c r="I26" s="255"/>
      <c r="J26" s="21"/>
    </row>
    <row r="27" spans="1:10" x14ac:dyDescent="0.25">
      <c r="D27" s="9"/>
      <c r="E27" s="9"/>
      <c r="J27" s="21"/>
    </row>
    <row r="28" spans="1:10" x14ac:dyDescent="0.25">
      <c r="D28" s="9"/>
      <c r="E28" s="9"/>
      <c r="J28" s="21"/>
    </row>
    <row r="29" spans="1:10" x14ac:dyDescent="0.25">
      <c r="D29" s="9"/>
      <c r="E29" s="9"/>
      <c r="J29" s="21"/>
    </row>
    <row r="30" spans="1:10" x14ac:dyDescent="0.25">
      <c r="D30" s="9"/>
      <c r="E30" s="9"/>
      <c r="J30" s="21"/>
    </row>
    <row r="31" spans="1:10" x14ac:dyDescent="0.25">
      <c r="D31" s="9"/>
      <c r="E31" s="9"/>
      <c r="J31" s="21"/>
    </row>
    <row r="32" spans="1:10" x14ac:dyDescent="0.25">
      <c r="D32" s="9"/>
      <c r="E32" s="9"/>
      <c r="J32" s="21"/>
    </row>
  </sheetData>
  <protectedRanges>
    <protectedRange sqref="F19:I20 F12:I15" name="Plage1_7_1"/>
    <protectedRange sqref="F9:I11" name="Plage1_7_1_1"/>
  </protectedRanges>
  <mergeCells count="24">
    <mergeCell ref="A1:B1"/>
    <mergeCell ref="C1:D1"/>
    <mergeCell ref="A2:B2"/>
    <mergeCell ref="C2:F2"/>
    <mergeCell ref="B4:I4"/>
    <mergeCell ref="B19:D19"/>
    <mergeCell ref="A26:I26"/>
    <mergeCell ref="G2:H2"/>
    <mergeCell ref="A3:I3"/>
    <mergeCell ref="C21:I21"/>
    <mergeCell ref="A6:I6"/>
    <mergeCell ref="F19:I19"/>
    <mergeCell ref="B20:D20"/>
    <mergeCell ref="F20:I20"/>
    <mergeCell ref="A24:I24"/>
    <mergeCell ref="A21:B21"/>
    <mergeCell ref="A22:B22"/>
    <mergeCell ref="C22:I22"/>
    <mergeCell ref="A23:I23"/>
    <mergeCell ref="F11:G11"/>
    <mergeCell ref="H11:I11"/>
    <mergeCell ref="A12:I12"/>
    <mergeCell ref="F18:G18"/>
    <mergeCell ref="H18:I18"/>
  </mergeCell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E31B</vt:lpstr>
      <vt:lpstr>E31 C</vt:lpstr>
      <vt:lpstr>E32</vt:lpstr>
    </vt:vector>
  </TitlesOfParts>
  <Company>Rectorat De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njoret</cp:lastModifiedBy>
  <cp:lastPrinted>2024-11-18T11:43:45Z</cp:lastPrinted>
  <dcterms:created xsi:type="dcterms:W3CDTF">2018-09-26T13:29:45Z</dcterms:created>
  <dcterms:modified xsi:type="dcterms:W3CDTF">2024-11-18T12:19:41Z</dcterms:modified>
</cp:coreProperties>
</file>